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ajemnice\VZ\2017\2-2017 - plot TAZSMO\"/>
    </mc:Choice>
  </mc:AlternateContent>
  <bookViews>
    <workbookView xWindow="0" yWindow="0" windowWidth="28800" windowHeight="1243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Rekapitulace!$A$6</definedName>
    <definedName name="Dodavka">Rekapitulace!$G$9</definedName>
    <definedName name="Dodavka0">Položky!#REF!</definedName>
    <definedName name="HSV">Rekapitulace!$E$9</definedName>
    <definedName name="HSV0">Položky!#REF!</definedName>
    <definedName name="HZS">Rekapitulace!$I$9</definedName>
    <definedName name="HZS0">Položky!#REF!</definedName>
    <definedName name="JKSO">'Krycí list'!$F$4</definedName>
    <definedName name="MJ">'Krycí list'!$G$4</definedName>
    <definedName name="Mont">Rekapitulace!$H$9</definedName>
    <definedName name="Montaz0">Položky!#REF!</definedName>
    <definedName name="NazevDilu">Rekapitulace!$B$6</definedName>
    <definedName name="nazevobjektu">'Krycí list'!$C$4</definedName>
    <definedName name="nazevstavby">'Krycí list'!$C$6</definedName>
    <definedName name="_xlnm.Print_Titles" localSheetId="2">Položky!$1:$6</definedName>
    <definedName name="_xlnm.Print_Titles" localSheetId="1">Rekapitulace!$1:$6</definedName>
    <definedName name="Objednatel">'Krycí list'!$C$8</definedName>
    <definedName name="_xlnm.Print_Area" localSheetId="0">'Krycí list'!$A$1:$G$45</definedName>
    <definedName name="_xlnm.Print_Area" localSheetId="2">Položky!$A$1:$K$16</definedName>
    <definedName name="_xlnm.Print_Area" localSheetId="1">Rekapitulace!$A$1:$I$17</definedName>
    <definedName name="PocetMJ">'Krycí list'!$G$7</definedName>
    <definedName name="Poznamka">'Krycí list'!$B$37</definedName>
    <definedName name="Projektant">'Krycí list'!$C$7</definedName>
    <definedName name="PSV">Rekapitulace!$F$9</definedName>
    <definedName name="PSV0">Položky!#REF!</definedName>
    <definedName name="SloupecCC">Položky!$G$6</definedName>
    <definedName name="SloupecCisloPol">Položky!$B$6</definedName>
    <definedName name="SloupecCH">Položky!$I$6</definedName>
    <definedName name="SloupecJC">Položky!$F$6</definedName>
    <definedName name="SloupecJH">Položky!$H$6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Rekapitulace!$H$16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calcId="152511"/>
</workbook>
</file>

<file path=xl/calcChain.xml><?xml version="1.0" encoding="utf-8"?>
<calcChain xmlns="http://schemas.openxmlformats.org/spreadsheetml/2006/main">
  <c r="D15" i="1" l="1"/>
  <c r="D14" i="1"/>
  <c r="BG15" i="3"/>
  <c r="BF15" i="3"/>
  <c r="BF16" i="3" s="1"/>
  <c r="H8" i="2" s="1"/>
  <c r="BE15" i="3"/>
  <c r="BE16" i="3" s="1"/>
  <c r="G8" i="2" s="1"/>
  <c r="BD15" i="3"/>
  <c r="BD16" i="3" s="1"/>
  <c r="F8" i="2" s="1"/>
  <c r="I15" i="3"/>
  <c r="I16" i="3" s="1"/>
  <c r="G16" i="3"/>
  <c r="B8" i="2"/>
  <c r="A8" i="2"/>
  <c r="BG16" i="3"/>
  <c r="I8" i="2" s="1"/>
  <c r="C16" i="3"/>
  <c r="BG12" i="3"/>
  <c r="BF12" i="3"/>
  <c r="BE12" i="3"/>
  <c r="BD12" i="3"/>
  <c r="K12" i="3"/>
  <c r="BC12" i="3"/>
  <c r="BG11" i="3"/>
  <c r="BF11" i="3"/>
  <c r="BE11" i="3"/>
  <c r="BD11" i="3"/>
  <c r="K11" i="3"/>
  <c r="I11" i="3"/>
  <c r="BC11" i="3"/>
  <c r="BG10" i="3"/>
  <c r="BF10" i="3"/>
  <c r="BE10" i="3"/>
  <c r="BD10" i="3"/>
  <c r="K10" i="3"/>
  <c r="BC10" i="3"/>
  <c r="BG9" i="3"/>
  <c r="BF9" i="3"/>
  <c r="BE9" i="3"/>
  <c r="BD9" i="3"/>
  <c r="K9" i="3"/>
  <c r="I9" i="3"/>
  <c r="BC9" i="3"/>
  <c r="BG8" i="3"/>
  <c r="BF8" i="3"/>
  <c r="BE8" i="3"/>
  <c r="BD8" i="3"/>
  <c r="K8" i="3"/>
  <c r="I8" i="3"/>
  <c r="BC8" i="3"/>
  <c r="B7" i="2"/>
  <c r="A7" i="2"/>
  <c r="C13" i="3"/>
  <c r="C4" i="3"/>
  <c r="H3" i="3"/>
  <c r="C3" i="3"/>
  <c r="C2" i="2"/>
  <c r="C1" i="2"/>
  <c r="G8" i="1"/>
  <c r="BE13" i="3" l="1"/>
  <c r="G7" i="2" s="1"/>
  <c r="G9" i="2" s="1"/>
  <c r="C14" i="1" s="1"/>
  <c r="BD13" i="3"/>
  <c r="F7" i="2" s="1"/>
  <c r="BG13" i="3"/>
  <c r="I7" i="2" s="1"/>
  <c r="I9" i="2" s="1"/>
  <c r="C20" i="1" s="1"/>
  <c r="F9" i="2"/>
  <c r="C17" i="1" s="1"/>
  <c r="K13" i="3"/>
  <c r="BF13" i="3"/>
  <c r="H7" i="2" s="1"/>
  <c r="H9" i="2" s="1"/>
  <c r="C15" i="1" s="1"/>
  <c r="BC15" i="3"/>
  <c r="BC16" i="3" s="1"/>
  <c r="BC13" i="3"/>
  <c r="G13" i="3"/>
  <c r="C16" i="1" l="1"/>
  <c r="C18" i="1" s="1"/>
  <c r="C21" i="1" s="1"/>
  <c r="C22" i="1" l="1"/>
</calcChain>
</file>

<file path=xl/sharedStrings.xml><?xml version="1.0" encoding="utf-8"?>
<sst xmlns="http://schemas.openxmlformats.org/spreadsheetml/2006/main" count="162" uniqueCount="98">
  <si>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</si>
  <si>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</si>
  <si>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</si>
  <si>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</si>
  <si>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</si>
  <si>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</si>
  <si>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</si>
  <si>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</si>
  <si>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</si>
  <si>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</si>
  <si>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</si>
  <si>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</si>
  <si>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</si>
  <si>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</si>
  <si>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</si>
  <si>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</si>
  <si>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</si>
  <si>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</si>
  <si>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</si>
  <si>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</si>
  <si>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</si>
  <si>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</si>
  <si>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</si>
  <si>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</si>
  <si>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</si>
  <si>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</si>
  <si>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</si>
  <si>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</si>
  <si>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</si>
  <si>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</si>
  <si>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</si>
  <si>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</si>
  <si>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</si>
  <si>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</si>
  <si>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</si>
  <si>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</si>
  <si>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</si>
  <si>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</si>
  <si>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</si>
  <si>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</si>
  <si>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</si>
  <si>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</si>
  <si>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</si>
  <si>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</si>
  <si>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</si>
  <si>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</si>
  <si>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</si>
  <si>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</si>
  <si>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</si>
  <si>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</si>
  <si>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</si>
  <si>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</si>
  <si>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</si>
  <si>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</si>
  <si>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</si>
  <si>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</si>
  <si>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</si>
  <si>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</si>
  <si>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</si>
  <si>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</si>
  <si>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</si>
  <si>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</si>
  <si>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</si>
  <si>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</si>
  <si>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</si>
  <si>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</si>
  <si>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</si>
  <si>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</si>
  <si>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</si>
  <si>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</si>
  <si>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Celkem za</t>
  </si>
  <si>
    <t>3</t>
  </si>
  <si>
    <t>Svislé a kompletní konstrukce</t>
  </si>
  <si>
    <t>339 94-1375.R00</t>
  </si>
  <si>
    <t>ZN ocelový plot vč.sloupků v 2,1 m,euro panely objímky a ostat. materiál,3 x ost.drát - jen mater</t>
  </si>
  <si>
    <t>m</t>
  </si>
  <si>
    <t>339 94-1376.R00</t>
  </si>
  <si>
    <t>Montáž sloupků, vymezení a montáž  plotových polí v 2,10 m, ost.drát,bet.základy, vytýčení p.v.</t>
  </si>
  <si>
    <t>339 94-1476.R00</t>
  </si>
  <si>
    <t>Brána vjezdová Zn, v 2 m, 3x  ost.drát, sloupky vše vč. montáže a dopravy</t>
  </si>
  <si>
    <t>soubor</t>
  </si>
  <si>
    <t>339 94-1486.R00</t>
  </si>
  <si>
    <t>Brána posuvná, atyp,dvoudílná celk.délka 14,5 m,  v 2m, sloupy FeZn, zemní práce</t>
  </si>
  <si>
    <t>kus</t>
  </si>
  <si>
    <t>900 30-0066.R00</t>
  </si>
  <si>
    <t>Oplocení z prefabrikovaných panelů a Fe sloupů zemní práce, beton. základy, v 1,2 m</t>
  </si>
  <si>
    <t>mb</t>
  </si>
  <si>
    <t>96</t>
  </si>
  <si>
    <t>Bourání konstrukcí</t>
  </si>
  <si>
    <t>966 06-7111.R00</t>
  </si>
  <si>
    <t>Rozebrání stávajícího oplocení , vymýcení křovin a náletů, příprava terénu</t>
  </si>
  <si>
    <t>Provozní vlivy</t>
  </si>
  <si>
    <t>Území se ztíženými výrobními podmínkami</t>
  </si>
  <si>
    <t xml:space="preserve"> oplocení </t>
  </si>
  <si>
    <t xml:space="preserve">Rekonstrukce  oplocení technického dvora na ulici Rolnické (areál bývalého  TAZSMO) </t>
  </si>
  <si>
    <t>SMO - MObvb Ostrava-Nová Ves</t>
  </si>
  <si>
    <t>SMO - MObv Nová Ves</t>
  </si>
  <si>
    <t>Ing.Tomáš Lefner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</si>
</sst>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#,##0\ &quot;Kč&quot;"/>
    <numFmt numFmtId="166" formatCode="0.0"/>
    <numFmt numFmtId="167" formatCode="#,##0.00000"/>
  </numFmts>
  <fonts count="20" x14ac:knownFonts="1"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color indexed="9"/>
      <name val="Arial CE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93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2" fillId="2" borderId="6" xfId="0" applyNumberFormat="1" applyFont="1" applyFill="1" applyBorder="1"/>
    <xf numFmtId="49" fontId="0" fillId="2" borderId="7" xfId="0" applyNumberForma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9" fontId="0" fillId="0" borderId="8" xfId="0" applyNumberFormat="1" applyBorder="1" applyAlignment="1">
      <alignment horizontal="left"/>
    </xf>
    <xf numFmtId="0" fontId="0" fillId="0" borderId="13" xfId="0" applyNumberFormat="1" applyBorder="1"/>
    <xf numFmtId="0" fontId="0" fillId="0" borderId="12" xfId="0" applyNumberFormat="1" applyBorder="1"/>
    <xf numFmtId="0" fontId="0" fillId="0" borderId="14" xfId="0" applyNumberFormat="1" applyBorder="1"/>
    <xf numFmtId="0" fontId="0" fillId="0" borderId="0" xfId="0" applyNumberFormat="1"/>
    <xf numFmtId="3" fontId="0" fillId="0" borderId="14" xfId="0" applyNumberFormat="1" applyBorder="1"/>
    <xf numFmtId="0" fontId="0" fillId="0" borderId="17" xfId="0" applyBorder="1"/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6" xfId="0" applyBorder="1"/>
    <xf numFmtId="0" fontId="0" fillId="0" borderId="0" xfId="0" applyBorder="1"/>
    <xf numFmtId="3" fontId="0" fillId="0" borderId="0" xfId="0" applyNumberFormat="1"/>
    <xf numFmtId="0" fontId="1" fillId="0" borderId="23" xfId="0" applyFont="1" applyBorder="1" applyAlignment="1">
      <alignment horizontal="centerContinuous" vertical="center"/>
    </xf>
    <xf numFmtId="0" fontId="6" fillId="0" borderId="24" xfId="0" applyFont="1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5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29" xfId="0" applyBorder="1"/>
    <xf numFmtId="0" fontId="0" fillId="0" borderId="21" xfId="0" applyBorder="1"/>
    <xf numFmtId="3" fontId="0" fillId="0" borderId="30" xfId="0" applyNumberFormat="1" applyBorder="1"/>
    <xf numFmtId="0" fontId="0" fillId="0" borderId="31" xfId="0" applyBorder="1"/>
    <xf numFmtId="3" fontId="0" fillId="0" borderId="32" xfId="0" applyNumberFormat="1" applyBorder="1"/>
    <xf numFmtId="0" fontId="0" fillId="0" borderId="33" xfId="0" applyBorder="1"/>
    <xf numFmtId="3" fontId="0" fillId="0" borderId="15" xfId="0" applyNumberFormat="1" applyBorder="1"/>
    <xf numFmtId="0" fontId="0" fillId="0" borderId="16" xfId="0" applyBorder="1"/>
    <xf numFmtId="0" fontId="0" fillId="0" borderId="34" xfId="0" applyBorder="1"/>
    <xf numFmtId="0" fontId="0" fillId="0" borderId="35" xfId="0" applyBorder="1"/>
    <xf numFmtId="0" fontId="7" fillId="0" borderId="17" xfId="0" applyFont="1" applyBorder="1"/>
    <xf numFmtId="3" fontId="0" fillId="0" borderId="36" xfId="0" applyNumberFormat="1" applyBorder="1"/>
    <xf numFmtId="0" fontId="0" fillId="0" borderId="37" xfId="0" applyBorder="1"/>
    <xf numFmtId="3" fontId="0" fillId="0" borderId="38" xfId="0" applyNumberFormat="1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3" xfId="0" applyNumberFormat="1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 applyBorder="1"/>
    <xf numFmtId="0" fontId="6" fillId="0" borderId="37" xfId="0" applyFont="1" applyFill="1" applyBorder="1"/>
    <xf numFmtId="0" fontId="6" fillId="0" borderId="38" xfId="0" applyFont="1" applyFill="1" applyBorder="1"/>
    <xf numFmtId="0" fontId="6" fillId="0" borderId="40" xfId="0" applyFont="1" applyFill="1" applyBorder="1"/>
    <xf numFmtId="165" fontId="6" fillId="0" borderId="38" xfId="0" applyNumberFormat="1" applyFont="1" applyFill="1" applyBorder="1"/>
    <xf numFmtId="0" fontId="6" fillId="0" borderId="41" xfId="0" applyFont="1" applyFill="1" applyBorder="1"/>
    <xf numFmtId="0" fontId="6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3" fillId="0" borderId="44" xfId="1" applyFont="1" applyBorder="1"/>
    <xf numFmtId="0" fontId="9" fillId="0" borderId="44" xfId="1" applyBorder="1"/>
    <xf numFmtId="0" fontId="9" fillId="0" borderId="44" xfId="1" applyBorder="1" applyAlignment="1">
      <alignment horizontal="right"/>
    </xf>
    <xf numFmtId="0" fontId="9" fillId="0" borderId="44" xfId="1" applyFont="1" applyBorder="1"/>
    <xf numFmtId="0" fontId="0" fillId="0" borderId="44" xfId="0" applyNumberFormat="1" applyBorder="1" applyAlignment="1">
      <alignment horizontal="left"/>
    </xf>
    <xf numFmtId="0" fontId="0" fillId="0" borderId="45" xfId="0" applyNumberFormat="1" applyBorder="1"/>
    <xf numFmtId="0" fontId="3" fillId="0" borderId="48" xfId="1" applyFont="1" applyBorder="1"/>
    <xf numFmtId="0" fontId="9" fillId="0" borderId="48" xfId="1" applyBorder="1"/>
    <xf numFmtId="0" fontId="9" fillId="0" borderId="48" xfId="1" applyBorder="1" applyAlignment="1">
      <alignment horizontal="right"/>
    </xf>
    <xf numFmtId="49" fontId="1" fillId="0" borderId="0" xfId="0" applyNumberFormat="1" applyFont="1" applyAlignment="1">
      <alignment horizontal="centerContinuous"/>
    </xf>
    <xf numFmtId="49" fontId="5" fillId="0" borderId="26" xfId="0" applyNumberFormat="1" applyFont="1" applyFill="1" applyBorder="1"/>
    <xf numFmtId="0" fontId="5" fillId="0" borderId="27" xfId="0" applyFont="1" applyFill="1" applyBorder="1"/>
    <xf numFmtId="0" fontId="5" fillId="0" borderId="2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3" fontId="7" fillId="0" borderId="9" xfId="0" applyNumberFormat="1" applyFont="1" applyFill="1" applyBorder="1"/>
    <xf numFmtId="0" fontId="5" fillId="0" borderId="26" xfId="0" applyFont="1" applyFill="1" applyBorder="1"/>
    <xf numFmtId="3" fontId="5" fillId="0" borderId="28" xfId="0" applyNumberFormat="1" applyFont="1" applyFill="1" applyBorder="1"/>
    <xf numFmtId="3" fontId="5" fillId="0" borderId="50" xfId="0" applyNumberFormat="1" applyFont="1" applyFill="1" applyBorder="1"/>
    <xf numFmtId="3" fontId="5" fillId="0" borderId="51" xfId="0" applyNumberFormat="1" applyFont="1" applyFill="1" applyBorder="1"/>
    <xf numFmtId="3" fontId="5" fillId="0" borderId="52" xfId="0" applyNumberFormat="1" applyFont="1" applyFill="1" applyBorder="1"/>
    <xf numFmtId="0" fontId="5" fillId="0" borderId="0" xfId="0" applyFont="1"/>
    <xf numFmtId="0" fontId="1" fillId="0" borderId="0" xfId="0" applyFont="1" applyFill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0" fillId="0" borderId="0" xfId="0" applyFill="1"/>
    <xf numFmtId="0" fontId="11" fillId="0" borderId="31" xfId="0" applyFont="1" applyFill="1" applyBorder="1"/>
    <xf numFmtId="0" fontId="11" fillId="0" borderId="32" xfId="0" applyFont="1" applyFill="1" applyBorder="1"/>
    <xf numFmtId="0" fontId="0" fillId="0" borderId="55" xfId="0" applyFill="1" applyBorder="1"/>
    <xf numFmtId="0" fontId="11" fillId="0" borderId="56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right"/>
    </xf>
    <xf numFmtId="0" fontId="11" fillId="0" borderId="33" xfId="0" applyFont="1" applyFill="1" applyBorder="1" applyAlignment="1">
      <alignment horizontal="center"/>
    </xf>
    <xf numFmtId="4" fontId="12" fillId="0" borderId="32" xfId="0" applyNumberFormat="1" applyFont="1" applyFill="1" applyBorder="1" applyAlignment="1">
      <alignment horizontal="right"/>
    </xf>
    <xf numFmtId="4" fontId="12" fillId="0" borderId="55" xfId="0" applyNumberFormat="1" applyFont="1" applyFill="1" applyBorder="1" applyAlignment="1">
      <alignment horizontal="right"/>
    </xf>
    <xf numFmtId="0" fontId="7" fillId="0" borderId="35" xfId="0" applyFont="1" applyFill="1" applyBorder="1"/>
    <xf numFmtId="0" fontId="7" fillId="0" borderId="21" xfId="0" applyFont="1" applyFill="1" applyBorder="1"/>
    <xf numFmtId="0" fontId="7" fillId="0" borderId="22" xfId="0" applyFont="1" applyFill="1" applyBorder="1"/>
    <xf numFmtId="3" fontId="7" fillId="0" borderId="34" xfId="0" applyNumberFormat="1" applyFont="1" applyFill="1" applyBorder="1" applyAlignment="1">
      <alignment horizontal="right"/>
    </xf>
    <xf numFmtId="166" fontId="7" fillId="0" borderId="57" xfId="0" applyNumberFormat="1" applyFont="1" applyFill="1" applyBorder="1" applyAlignment="1">
      <alignment horizontal="right"/>
    </xf>
    <xf numFmtId="3" fontId="7" fillId="0" borderId="58" xfId="0" applyNumberFormat="1" applyFont="1" applyFill="1" applyBorder="1" applyAlignment="1">
      <alignment horizontal="right"/>
    </xf>
    <xf numFmtId="4" fontId="7" fillId="0" borderId="21" xfId="0" applyNumberFormat="1" applyFont="1" applyFill="1" applyBorder="1" applyAlignment="1">
      <alignment horizontal="right"/>
    </xf>
    <xf numFmtId="3" fontId="7" fillId="0" borderId="22" xfId="0" applyNumberFormat="1" applyFont="1" applyFill="1" applyBorder="1" applyAlignment="1">
      <alignment horizontal="right"/>
    </xf>
    <xf numFmtId="0" fontId="0" fillId="0" borderId="37" xfId="0" applyFill="1" applyBorder="1"/>
    <xf numFmtId="0" fontId="5" fillId="0" borderId="38" xfId="0" applyFont="1" applyFill="1" applyBorder="1"/>
    <xf numFmtId="0" fontId="0" fillId="0" borderId="38" xfId="0" applyFill="1" applyBorder="1"/>
    <xf numFmtId="4" fontId="0" fillId="0" borderId="59" xfId="0" applyNumberFormat="1" applyFill="1" applyBorder="1"/>
    <xf numFmtId="4" fontId="0" fillId="0" borderId="37" xfId="0" applyNumberFormat="1" applyFill="1" applyBorder="1"/>
    <xf numFmtId="4" fontId="0" fillId="0" borderId="38" xfId="0" applyNumberForma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9" fillId="0" borderId="0" xfId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9" fillId="0" borderId="44" xfId="1" applyFont="1" applyBorder="1" applyAlignment="1">
      <alignment horizontal="center"/>
    </xf>
    <xf numFmtId="0" fontId="9" fillId="0" borderId="44" xfId="1" applyBorder="1" applyAlignment="1">
      <alignment horizontal="left"/>
    </xf>
    <xf numFmtId="0" fontId="9" fillId="0" borderId="45" xfId="1" applyBorder="1"/>
    <xf numFmtId="0" fontId="10" fillId="0" borderId="0" xfId="1" applyFont="1" applyFill="1"/>
    <xf numFmtId="0" fontId="9" fillId="0" borderId="0" xfId="1" applyFont="1" applyFill="1"/>
    <xf numFmtId="0" fontId="9" fillId="0" borderId="0" xfId="1" applyFill="1"/>
    <xf numFmtId="0" fontId="9" fillId="0" borderId="0" xfId="1" applyFill="1" applyAlignment="1">
      <alignment horizontal="right"/>
    </xf>
    <xf numFmtId="0" fontId="9" fillId="0" borderId="0" xfId="1" applyFill="1" applyAlignment="1"/>
    <xf numFmtId="49" fontId="4" fillId="0" borderId="57" xfId="1" applyNumberFormat="1" applyFont="1" applyFill="1" applyBorder="1"/>
    <xf numFmtId="0" fontId="4" fillId="0" borderId="16" xfId="1" applyFont="1" applyFill="1" applyBorder="1" applyAlignment="1">
      <alignment horizontal="center"/>
    </xf>
    <xf numFmtId="0" fontId="4" fillId="0" borderId="16" xfId="1" applyNumberFormat="1" applyFont="1" applyFill="1" applyBorder="1" applyAlignment="1">
      <alignment horizontal="center"/>
    </xf>
    <xf numFmtId="0" fontId="4" fillId="0" borderId="57" xfId="1" applyFont="1" applyFill="1" applyBorder="1" applyAlignment="1">
      <alignment horizontal="center"/>
    </xf>
    <xf numFmtId="0" fontId="16" fillId="0" borderId="57" xfId="1" applyFont="1" applyFill="1" applyBorder="1"/>
    <xf numFmtId="0" fontId="5" fillId="0" borderId="53" xfId="1" applyFont="1" applyFill="1" applyBorder="1" applyAlignment="1">
      <alignment horizontal="center"/>
    </xf>
    <xf numFmtId="49" fontId="5" fillId="0" borderId="53" xfId="1" applyNumberFormat="1" applyFont="1" applyFill="1" applyBorder="1" applyAlignment="1">
      <alignment horizontal="left"/>
    </xf>
    <xf numFmtId="0" fontId="5" fillId="0" borderId="53" xfId="1" applyFont="1" applyFill="1" applyBorder="1"/>
    <xf numFmtId="0" fontId="9" fillId="0" borderId="53" xfId="1" applyFill="1" applyBorder="1" applyAlignment="1">
      <alignment horizontal="center"/>
    </xf>
    <xf numFmtId="0" fontId="9" fillId="0" borderId="53" xfId="1" applyNumberFormat="1" applyFill="1" applyBorder="1" applyAlignment="1">
      <alignment horizontal="right"/>
    </xf>
    <xf numFmtId="0" fontId="9" fillId="0" borderId="53" xfId="1" applyNumberFormat="1" applyFill="1" applyBorder="1"/>
    <xf numFmtId="0" fontId="8" fillId="0" borderId="60" xfId="1" applyNumberFormat="1" applyFont="1" applyFill="1" applyBorder="1"/>
    <xf numFmtId="0" fontId="17" fillId="0" borderId="0" xfId="1" applyFont="1"/>
    <xf numFmtId="0" fontId="7" fillId="0" borderId="53" xfId="1" applyFont="1" applyFill="1" applyBorder="1" applyAlignment="1">
      <alignment horizontal="center"/>
    </xf>
    <xf numFmtId="49" fontId="7" fillId="0" borderId="53" xfId="1" applyNumberFormat="1" applyFont="1" applyFill="1" applyBorder="1" applyAlignment="1">
      <alignment horizontal="left"/>
    </xf>
    <xf numFmtId="0" fontId="7" fillId="0" borderId="53" xfId="1" applyFont="1" applyFill="1" applyBorder="1" applyAlignment="1">
      <alignment wrapText="1"/>
    </xf>
    <xf numFmtId="49" fontId="7" fillId="0" borderId="53" xfId="1" applyNumberFormat="1" applyFont="1" applyFill="1" applyBorder="1" applyAlignment="1">
      <alignment horizontal="center" shrinkToFit="1"/>
    </xf>
    <xf numFmtId="4" fontId="7" fillId="0" borderId="53" xfId="1" applyNumberFormat="1" applyFont="1" applyFill="1" applyBorder="1" applyAlignment="1">
      <alignment horizontal="right"/>
    </xf>
    <xf numFmtId="4" fontId="7" fillId="0" borderId="53" xfId="1" applyNumberFormat="1" applyFont="1" applyFill="1" applyBorder="1"/>
    <xf numFmtId="167" fontId="7" fillId="0" borderId="53" xfId="1" applyNumberFormat="1" applyFont="1" applyFill="1" applyBorder="1"/>
    <xf numFmtId="0" fontId="9" fillId="0" borderId="61" xfId="1" applyFill="1" applyBorder="1" applyAlignment="1">
      <alignment horizontal="center"/>
    </xf>
    <xf numFmtId="49" fontId="3" fillId="0" borderId="61" xfId="1" applyNumberFormat="1" applyFont="1" applyFill="1" applyBorder="1" applyAlignment="1">
      <alignment horizontal="left"/>
    </xf>
    <xf numFmtId="0" fontId="3" fillId="0" borderId="61" xfId="1" applyFont="1" applyFill="1" applyBorder="1"/>
    <xf numFmtId="4" fontId="9" fillId="0" borderId="61" xfId="1" applyNumberFormat="1" applyFill="1" applyBorder="1" applyAlignment="1">
      <alignment horizontal="right"/>
    </xf>
    <xf numFmtId="4" fontId="5" fillId="0" borderId="61" xfId="1" applyNumberFormat="1" applyFont="1" applyFill="1" applyBorder="1"/>
    <xf numFmtId="0" fontId="5" fillId="0" borderId="61" xfId="1" applyFont="1" applyFill="1" applyBorder="1"/>
    <xf numFmtId="167" fontId="5" fillId="0" borderId="61" xfId="1" applyNumberFormat="1" applyFont="1" applyFill="1" applyBorder="1"/>
    <xf numFmtId="3" fontId="9" fillId="0" borderId="0" xfId="1" applyNumberFormat="1"/>
    <xf numFmtId="0" fontId="9" fillId="0" borderId="0" xfId="1" applyBorder="1"/>
    <xf numFmtId="0" fontId="18" fillId="0" borderId="0" xfId="1" applyFont="1" applyAlignment="1"/>
    <xf numFmtId="0" fontId="9" fillId="0" borderId="0" xfId="1" applyAlignment="1">
      <alignment horizontal="right"/>
    </xf>
    <xf numFmtId="0" fontId="19" fillId="0" borderId="0" xfId="1" applyFont="1" applyBorder="1"/>
    <xf numFmtId="3" fontId="19" fillId="0" borderId="0" xfId="1" applyNumberFormat="1" applyFont="1" applyBorder="1" applyAlignment="1">
      <alignment horizontal="right"/>
    </xf>
    <xf numFmtId="4" fontId="19" fillId="0" borderId="0" xfId="1" applyNumberFormat="1" applyFont="1" applyBorder="1"/>
    <xf numFmtId="0" fontId="18" fillId="0" borderId="0" xfId="1" applyFont="1" applyBorder="1" applyAlignment="1"/>
    <xf numFmtId="0" fontId="9" fillId="0" borderId="0" xfId="1" applyBorder="1" applyAlignment="1">
      <alignment horizontal="right"/>
    </xf>
    <xf numFmtId="49" fontId="10" fillId="0" borderId="6" xfId="0" applyNumberFormat="1" applyFont="1" applyFill="1" applyBorder="1"/>
    <xf numFmtId="3" fontId="7" fillId="0" borderId="7" xfId="0" applyNumberFormat="1" applyFont="1" applyFill="1" applyBorder="1"/>
    <xf numFmtId="3" fontId="7" fillId="0" borderId="53" xfId="0" applyNumberFormat="1" applyFont="1" applyFill="1" applyBorder="1"/>
    <xf numFmtId="3" fontId="7" fillId="0" borderId="54" xfId="0" applyNumberFormat="1" applyFont="1" applyFill="1" applyBorder="1"/>
    <xf numFmtId="0" fontId="0" fillId="0" borderId="0" xfId="0" applyAlignment="1">
      <alignment horizontal="left" wrapText="1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9" fillId="0" borderId="42" xfId="1" applyFont="1" applyBorder="1" applyAlignment="1">
      <alignment horizontal="center"/>
    </xf>
    <xf numFmtId="0" fontId="9" fillId="0" borderId="43" xfId="1" applyFont="1" applyBorder="1" applyAlignment="1">
      <alignment horizontal="center"/>
    </xf>
    <xf numFmtId="0" fontId="9" fillId="0" borderId="46" xfId="1" applyFont="1" applyBorder="1" applyAlignment="1">
      <alignment horizontal="center"/>
    </xf>
    <xf numFmtId="0" fontId="9" fillId="0" borderId="47" xfId="1" applyFont="1" applyBorder="1" applyAlignment="1">
      <alignment horizontal="center"/>
    </xf>
    <xf numFmtId="0" fontId="9" fillId="0" borderId="48" xfId="1" applyFont="1" applyBorder="1" applyAlignment="1">
      <alignment horizontal="left" shrinkToFit="1"/>
    </xf>
    <xf numFmtId="0" fontId="9" fillId="0" borderId="49" xfId="1" applyFont="1" applyBorder="1" applyAlignment="1">
      <alignment horizontal="left" shrinkToFit="1"/>
    </xf>
    <xf numFmtId="3" fontId="5" fillId="0" borderId="38" xfId="0" applyNumberFormat="1" applyFont="1" applyFill="1" applyBorder="1" applyAlignment="1">
      <alignment horizontal="right"/>
    </xf>
    <xf numFmtId="3" fontId="5" fillId="0" borderId="59" xfId="0" applyNumberFormat="1" applyFont="1" applyFill="1" applyBorder="1" applyAlignment="1">
      <alignment horizontal="right"/>
    </xf>
    <xf numFmtId="0" fontId="13" fillId="0" borderId="0" xfId="1" applyFont="1" applyAlignment="1">
      <alignment horizontal="center"/>
    </xf>
    <xf numFmtId="49" fontId="9" fillId="0" borderId="46" xfId="1" applyNumberFormat="1" applyFont="1" applyBorder="1" applyAlignment="1">
      <alignment horizontal="center"/>
    </xf>
    <xf numFmtId="0" fontId="9" fillId="0" borderId="48" xfId="1" applyBorder="1" applyAlignment="1">
      <alignment horizontal="left" shrinkToFit="1"/>
    </xf>
    <xf numFmtId="0" fontId="9" fillId="0" borderId="49" xfId="1" applyBorder="1" applyAlignment="1">
      <alignment horizontal="left" shrinkToFit="1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pageSetUpPr fitToPage="1"/>
  </sheetPr>
  <dimension ref="A1:BE55"/>
  <sheetViews>
    <sheetView zoomScale="96" zoomScaleNormal="96" workbookViewId="0">
      <selection activeCell="E27" sqref="E27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21.85546875" customWidth="1"/>
  </cols>
  <sheetData>
    <row r="1" spans="1:57" ht="21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57" ht="15" customHeight="1" thickBot="1" x14ac:dyDescent="0.25"/>
    <row r="3" spans="1:57" ht="12.95" customHeight="1" x14ac:dyDescent="0.2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57" ht="12.95" customHeight="1" x14ac:dyDescent="0.2">
      <c r="A4" s="8"/>
      <c r="B4" s="9"/>
      <c r="C4" s="10" t="s">
        <v>93</v>
      </c>
      <c r="D4" s="11" t="s">
        <v>4</v>
      </c>
      <c r="E4" s="11"/>
      <c r="F4" s="12"/>
      <c r="G4" s="13"/>
    </row>
    <row r="5" spans="1:57" ht="12.95" customHeight="1" x14ac:dyDescent="0.2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57" ht="12.95" customHeight="1" x14ac:dyDescent="0.2">
      <c r="A6" s="8"/>
      <c r="B6" s="9"/>
      <c r="C6" s="10" t="s">
        <v>94</v>
      </c>
      <c r="D6" s="11"/>
      <c r="E6" s="11"/>
      <c r="F6" s="19"/>
      <c r="G6" s="13"/>
    </row>
    <row r="7" spans="1:57" x14ac:dyDescent="0.2">
      <c r="A7" s="14" t="s">
        <v>8</v>
      </c>
      <c r="B7" s="16"/>
      <c r="C7" s="175"/>
      <c r="D7" s="176"/>
      <c r="E7" s="20" t="s">
        <v>9</v>
      </c>
      <c r="F7" s="21"/>
      <c r="G7" s="22">
        <v>0</v>
      </c>
      <c r="H7" s="23"/>
      <c r="I7" s="23"/>
    </row>
    <row r="8" spans="1:57" x14ac:dyDescent="0.2">
      <c r="A8" s="14" t="s">
        <v>10</v>
      </c>
      <c r="B8" s="16"/>
      <c r="C8" s="175" t="s">
        <v>95</v>
      </c>
      <c r="D8" s="176"/>
      <c r="E8" s="17" t="s">
        <v>11</v>
      </c>
      <c r="F8" s="16"/>
      <c r="G8" s="24">
        <f>IF(PocetMJ=0,,ROUND((F30+F32)/PocetMJ,1))</f>
        <v>0</v>
      </c>
    </row>
    <row r="9" spans="1:57" x14ac:dyDescent="0.2">
      <c r="A9" s="25" t="s">
        <v>12</v>
      </c>
      <c r="B9" s="26"/>
      <c r="C9" s="26"/>
      <c r="D9" s="26"/>
      <c r="E9" s="27" t="s">
        <v>13</v>
      </c>
      <c r="F9" s="26"/>
      <c r="G9" s="28"/>
    </row>
    <row r="10" spans="1:57" x14ac:dyDescent="0.2">
      <c r="A10" s="29" t="s">
        <v>14</v>
      </c>
      <c r="B10" s="30"/>
      <c r="C10" s="30"/>
      <c r="D10" s="30"/>
      <c r="E10" s="12" t="s">
        <v>15</v>
      </c>
      <c r="F10" s="30"/>
      <c r="G10" s="13"/>
      <c r="BA10" s="31"/>
      <c r="BB10" s="31"/>
      <c r="BC10" s="31"/>
      <c r="BD10" s="31"/>
      <c r="BE10" s="31"/>
    </row>
    <row r="11" spans="1:57" x14ac:dyDescent="0.2">
      <c r="A11" s="29"/>
      <c r="B11" s="30"/>
      <c r="C11" s="30"/>
      <c r="D11" s="30"/>
      <c r="E11" s="177"/>
      <c r="F11" s="178"/>
      <c r="G11" s="179"/>
    </row>
    <row r="12" spans="1:57" ht="28.5" customHeight="1" thickBot="1" x14ac:dyDescent="0.25">
      <c r="A12" s="32" t="s">
        <v>16</v>
      </c>
      <c r="B12" s="33"/>
      <c r="C12" s="33"/>
      <c r="D12" s="33"/>
      <c r="E12" s="34"/>
      <c r="F12" s="34"/>
      <c r="G12" s="35"/>
    </row>
    <row r="13" spans="1:57" ht="17.25" customHeight="1" thickBot="1" x14ac:dyDescent="0.25">
      <c r="A13" s="36" t="s">
        <v>17</v>
      </c>
      <c r="B13" s="37"/>
      <c r="C13" s="38"/>
      <c r="D13" s="39" t="s">
        <v>18</v>
      </c>
      <c r="E13" s="40"/>
      <c r="F13" s="40"/>
      <c r="G13" s="38"/>
    </row>
    <row r="14" spans="1:57" ht="15.95" customHeight="1" x14ac:dyDescent="0.2">
      <c r="A14" s="41"/>
      <c r="B14" s="42" t="s">
        <v>19</v>
      </c>
      <c r="C14" s="43">
        <f>Dodavka</f>
        <v>0</v>
      </c>
      <c r="D14" s="44" t="str">
        <f>Rekapitulace!A14</f>
        <v>Provozní vlivy</v>
      </c>
      <c r="E14" s="45"/>
      <c r="F14" s="46"/>
      <c r="G14" s="43" t="s">
        <v>4</v>
      </c>
    </row>
    <row r="15" spans="1:57" ht="15.95" customHeight="1" x14ac:dyDescent="0.2">
      <c r="A15" s="41" t="s">
        <v>20</v>
      </c>
      <c r="B15" s="42" t="s">
        <v>21</v>
      </c>
      <c r="C15" s="43">
        <f>Mont</f>
        <v>0</v>
      </c>
      <c r="D15" s="25" t="str">
        <f>Rekapitulace!A15</f>
        <v>Území se ztíženými výrobními podmínkami</v>
      </c>
      <c r="E15" s="47"/>
      <c r="F15" s="48"/>
      <c r="G15" s="43" t="s">
        <v>4</v>
      </c>
    </row>
    <row r="16" spans="1:57" ht="15.95" customHeight="1" x14ac:dyDescent="0.2">
      <c r="A16" s="41" t="s">
        <v>22</v>
      </c>
      <c r="B16" s="42" t="s">
        <v>23</v>
      </c>
      <c r="C16" s="43" t="str">
        <f>HSV</f>
        <v xml:space="preserve"> </v>
      </c>
      <c r="D16" s="25"/>
      <c r="E16" s="47"/>
      <c r="F16" s="48"/>
      <c r="G16" s="43"/>
    </row>
    <row r="17" spans="1:7" ht="15.95" customHeight="1" x14ac:dyDescent="0.2">
      <c r="A17" s="49" t="s">
        <v>24</v>
      </c>
      <c r="B17" s="42" t="s">
        <v>25</v>
      </c>
      <c r="C17" s="43">
        <f>PSV</f>
        <v>0</v>
      </c>
      <c r="D17" s="25"/>
      <c r="E17" s="47"/>
      <c r="F17" s="48"/>
      <c r="G17" s="43"/>
    </row>
    <row r="18" spans="1:7" ht="15.95" customHeight="1" x14ac:dyDescent="0.2">
      <c r="A18" s="50" t="s">
        <v>26</v>
      </c>
      <c r="B18" s="42"/>
      <c r="C18" s="43">
        <f>SUM(C14:C17)</f>
        <v>0</v>
      </c>
      <c r="D18" s="51"/>
      <c r="E18" s="47"/>
      <c r="F18" s="48"/>
      <c r="G18" s="43"/>
    </row>
    <row r="19" spans="1:7" ht="15.95" customHeight="1" x14ac:dyDescent="0.2">
      <c r="A19" s="50"/>
      <c r="B19" s="42"/>
      <c r="C19" s="43"/>
      <c r="D19" s="25"/>
      <c r="E19" s="47"/>
      <c r="F19" s="48"/>
      <c r="G19" s="43"/>
    </row>
    <row r="20" spans="1:7" ht="15.95" customHeight="1" x14ac:dyDescent="0.2">
      <c r="A20" s="50" t="s">
        <v>27</v>
      </c>
      <c r="B20" s="42"/>
      <c r="C20" s="43">
        <f>HZS</f>
        <v>0</v>
      </c>
      <c r="D20" s="25"/>
      <c r="E20" s="47"/>
      <c r="F20" s="48"/>
      <c r="G20" s="43"/>
    </row>
    <row r="21" spans="1:7" ht="15.95" customHeight="1" x14ac:dyDescent="0.2">
      <c r="A21" s="29" t="s">
        <v>28</v>
      </c>
      <c r="B21" s="30"/>
      <c r="C21" s="43">
        <f>C18+C20</f>
        <v>0</v>
      </c>
      <c r="D21" s="25" t="s">
        <v>29</v>
      </c>
      <c r="E21" s="47"/>
      <c r="F21" s="48"/>
      <c r="G21" s="43" t="s">
        <v>4</v>
      </c>
    </row>
    <row r="22" spans="1:7" ht="15.95" customHeight="1" thickBot="1" x14ac:dyDescent="0.25">
      <c r="A22" s="25" t="s">
        <v>30</v>
      </c>
      <c r="B22" s="26"/>
      <c r="C22" s="52" t="e">
        <f>C21+G22</f>
        <v>#VALUE!</v>
      </c>
      <c r="D22" s="53" t="s">
        <v>31</v>
      </c>
      <c r="E22" s="54"/>
      <c r="F22" s="55"/>
      <c r="G22" s="43" t="s">
        <v>4</v>
      </c>
    </row>
    <row r="23" spans="1:7" x14ac:dyDescent="0.2">
      <c r="A23" s="3" t="s">
        <v>32</v>
      </c>
      <c r="B23" s="5"/>
      <c r="C23" s="6" t="s">
        <v>33</v>
      </c>
      <c r="D23" s="5"/>
      <c r="E23" s="6" t="s">
        <v>34</v>
      </c>
      <c r="F23" s="5" t="s">
        <v>96</v>
      </c>
      <c r="G23" s="7"/>
    </row>
    <row r="24" spans="1:7" x14ac:dyDescent="0.2">
      <c r="A24" s="14"/>
      <c r="B24" s="16"/>
      <c r="C24" s="17" t="s">
        <v>35</v>
      </c>
      <c r="D24" s="16"/>
      <c r="E24" s="17" t="s">
        <v>35</v>
      </c>
      <c r="F24" s="16" t="s">
        <v>97</v>
      </c>
      <c r="G24" s="18"/>
    </row>
    <row r="25" spans="1:7" x14ac:dyDescent="0.2">
      <c r="A25" s="29" t="s">
        <v>36</v>
      </c>
      <c r="B25" s="56"/>
      <c r="C25" s="12" t="s">
        <v>36</v>
      </c>
      <c r="D25" s="30"/>
      <c r="E25" s="12" t="s">
        <v>36</v>
      </c>
      <c r="F25" s="30"/>
      <c r="G25" s="13"/>
    </row>
    <row r="26" spans="1:7" x14ac:dyDescent="0.2">
      <c r="A26" s="29"/>
      <c r="B26" s="57"/>
      <c r="C26" s="12" t="s">
        <v>37</v>
      </c>
      <c r="D26" s="30"/>
      <c r="E26" s="12" t="s">
        <v>38</v>
      </c>
      <c r="F26" s="30"/>
      <c r="G26" s="13"/>
    </row>
    <row r="27" spans="1:7" x14ac:dyDescent="0.2">
      <c r="A27" s="29"/>
      <c r="B27" s="30"/>
      <c r="C27" s="12"/>
      <c r="D27" s="30"/>
      <c r="E27" s="12"/>
      <c r="F27" s="30"/>
      <c r="G27" s="13"/>
    </row>
    <row r="28" spans="1:7" ht="97.5" customHeight="1" x14ac:dyDescent="0.2">
      <c r="A28" s="29"/>
      <c r="B28" s="30"/>
      <c r="C28" s="12"/>
      <c r="D28" s="30"/>
      <c r="E28" s="12"/>
      <c r="F28" s="30"/>
      <c r="G28" s="13"/>
    </row>
    <row r="29" spans="1:7" x14ac:dyDescent="0.2">
      <c r="A29" s="14" t="s">
        <v>39</v>
      </c>
      <c r="B29" s="16"/>
      <c r="C29" s="58">
        <v>0</v>
      </c>
      <c r="D29" s="16" t="s">
        <v>40</v>
      </c>
      <c r="E29" s="17"/>
      <c r="F29" s="59"/>
      <c r="G29" s="18"/>
    </row>
    <row r="30" spans="1:7" x14ac:dyDescent="0.2">
      <c r="A30" s="14" t="s">
        <v>39</v>
      </c>
      <c r="B30" s="16"/>
      <c r="C30" s="58">
        <v>15</v>
      </c>
      <c r="D30" s="16" t="s">
        <v>40</v>
      </c>
      <c r="E30" s="17"/>
      <c r="F30" s="59"/>
      <c r="G30" s="18"/>
    </row>
    <row r="31" spans="1:7" x14ac:dyDescent="0.2">
      <c r="A31" s="14" t="s">
        <v>41</v>
      </c>
      <c r="B31" s="16"/>
      <c r="C31" s="58">
        <v>15</v>
      </c>
      <c r="D31" s="16" t="s">
        <v>40</v>
      </c>
      <c r="E31" s="17"/>
      <c r="F31" s="60" t="s">
        <v>4</v>
      </c>
      <c r="G31" s="28"/>
    </row>
    <row r="32" spans="1:7" x14ac:dyDescent="0.2">
      <c r="A32" s="14" t="s">
        <v>39</v>
      </c>
      <c r="B32" s="16"/>
      <c r="C32" s="58">
        <v>21</v>
      </c>
      <c r="D32" s="16" t="s">
        <v>40</v>
      </c>
      <c r="E32" s="17"/>
      <c r="F32" s="59" t="s">
        <v>4</v>
      </c>
      <c r="G32" s="18"/>
    </row>
    <row r="33" spans="1:8" x14ac:dyDescent="0.2">
      <c r="A33" s="14" t="s">
        <v>41</v>
      </c>
      <c r="B33" s="16"/>
      <c r="C33" s="58">
        <v>21</v>
      </c>
      <c r="D33" s="16" t="s">
        <v>40</v>
      </c>
      <c r="E33" s="17"/>
      <c r="F33" s="60" t="s">
        <v>4</v>
      </c>
      <c r="G33" s="28"/>
    </row>
    <row r="34" spans="1:8" s="66" customFormat="1" ht="19.5" customHeight="1" thickBot="1" x14ac:dyDescent="0.3">
      <c r="A34" s="61" t="s">
        <v>42</v>
      </c>
      <c r="B34" s="62"/>
      <c r="C34" s="62"/>
      <c r="D34" s="62"/>
      <c r="E34" s="63"/>
      <c r="F34" s="64" t="s">
        <v>4</v>
      </c>
      <c r="G34" s="65"/>
    </row>
    <row r="36" spans="1:8" x14ac:dyDescent="0.2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 x14ac:dyDescent="0.2">
      <c r="A37" s="67"/>
      <c r="B37" s="180"/>
      <c r="C37" s="180"/>
      <c r="D37" s="180"/>
      <c r="E37" s="180"/>
      <c r="F37" s="180"/>
      <c r="G37" s="180"/>
      <c r="H37" t="s">
        <v>4</v>
      </c>
    </row>
    <row r="38" spans="1:8" ht="12.75" customHeight="1" x14ac:dyDescent="0.2">
      <c r="A38" s="68"/>
      <c r="B38" s="180"/>
      <c r="C38" s="180"/>
      <c r="D38" s="180"/>
      <c r="E38" s="180"/>
      <c r="F38" s="180"/>
      <c r="G38" s="180"/>
      <c r="H38" t="s">
        <v>4</v>
      </c>
    </row>
    <row r="39" spans="1:8" x14ac:dyDescent="0.2">
      <c r="A39" s="68"/>
      <c r="B39" s="180"/>
      <c r="C39" s="180"/>
      <c r="D39" s="180"/>
      <c r="E39" s="180"/>
      <c r="F39" s="180"/>
      <c r="G39" s="180"/>
      <c r="H39" t="s">
        <v>4</v>
      </c>
    </row>
    <row r="40" spans="1:8" x14ac:dyDescent="0.2">
      <c r="A40" s="68"/>
      <c r="B40" s="180"/>
      <c r="C40" s="180"/>
      <c r="D40" s="180"/>
      <c r="E40" s="180"/>
      <c r="F40" s="180"/>
      <c r="G40" s="180"/>
      <c r="H40" t="s">
        <v>4</v>
      </c>
    </row>
    <row r="41" spans="1:8" x14ac:dyDescent="0.2">
      <c r="A41" s="68"/>
      <c r="B41" s="180"/>
      <c r="C41" s="180"/>
      <c r="D41" s="180"/>
      <c r="E41" s="180"/>
      <c r="F41" s="180"/>
      <c r="G41" s="180"/>
      <c r="H41" t="s">
        <v>4</v>
      </c>
    </row>
    <row r="42" spans="1:8" x14ac:dyDescent="0.2">
      <c r="A42" s="68"/>
      <c r="B42" s="180"/>
      <c r="C42" s="180"/>
      <c r="D42" s="180"/>
      <c r="E42" s="180"/>
      <c r="F42" s="180"/>
      <c r="G42" s="180"/>
      <c r="H42" t="s">
        <v>4</v>
      </c>
    </row>
    <row r="43" spans="1:8" x14ac:dyDescent="0.2">
      <c r="A43" s="68"/>
      <c r="B43" s="180"/>
      <c r="C43" s="180"/>
      <c r="D43" s="180"/>
      <c r="E43" s="180"/>
      <c r="F43" s="180"/>
      <c r="G43" s="180"/>
      <c r="H43" t="s">
        <v>4</v>
      </c>
    </row>
    <row r="44" spans="1:8" x14ac:dyDescent="0.2">
      <c r="A44" s="68"/>
      <c r="B44" s="180"/>
      <c r="C44" s="180"/>
      <c r="D44" s="180"/>
      <c r="E44" s="180"/>
      <c r="F44" s="180"/>
      <c r="G44" s="180"/>
      <c r="H44" t="s">
        <v>4</v>
      </c>
    </row>
    <row r="45" spans="1:8" x14ac:dyDescent="0.2">
      <c r="A45" s="68"/>
      <c r="B45" s="180"/>
      <c r="C45" s="180"/>
      <c r="D45" s="180"/>
      <c r="E45" s="180"/>
      <c r="F45" s="180"/>
      <c r="G45" s="180"/>
      <c r="H45" t="s">
        <v>4</v>
      </c>
    </row>
    <row r="46" spans="1:8" x14ac:dyDescent="0.2">
      <c r="B46" s="174"/>
      <c r="C46" s="174"/>
      <c r="D46" s="174"/>
      <c r="E46" s="174"/>
      <c r="F46" s="174"/>
      <c r="G46" s="174"/>
    </row>
    <row r="47" spans="1:8" x14ac:dyDescent="0.2">
      <c r="B47" s="174"/>
      <c r="C47" s="174"/>
      <c r="D47" s="174"/>
      <c r="E47" s="174"/>
      <c r="F47" s="174"/>
      <c r="G47" s="174"/>
    </row>
    <row r="48" spans="1:8" x14ac:dyDescent="0.2">
      <c r="B48" s="174"/>
      <c r="C48" s="174"/>
      <c r="D48" s="174"/>
      <c r="E48" s="174"/>
      <c r="F48" s="174"/>
      <c r="G48" s="174"/>
    </row>
    <row r="49" spans="2:7" x14ac:dyDescent="0.2">
      <c r="B49" s="174"/>
      <c r="C49" s="174"/>
      <c r="D49" s="174"/>
      <c r="E49" s="174"/>
      <c r="F49" s="174"/>
      <c r="G49" s="174"/>
    </row>
    <row r="50" spans="2:7" x14ac:dyDescent="0.2">
      <c r="B50" s="174"/>
      <c r="C50" s="174"/>
      <c r="D50" s="174"/>
      <c r="E50" s="174"/>
      <c r="F50" s="174"/>
      <c r="G50" s="174"/>
    </row>
    <row r="51" spans="2:7" x14ac:dyDescent="0.2">
      <c r="B51" s="174"/>
      <c r="C51" s="174"/>
      <c r="D51" s="174"/>
      <c r="E51" s="174"/>
      <c r="F51" s="174"/>
      <c r="G51" s="174"/>
    </row>
    <row r="52" spans="2:7" x14ac:dyDescent="0.2">
      <c r="B52" s="174"/>
      <c r="C52" s="174"/>
      <c r="D52" s="174"/>
      <c r="E52" s="174"/>
      <c r="F52" s="174"/>
      <c r="G52" s="174"/>
    </row>
    <row r="53" spans="2:7" x14ac:dyDescent="0.2">
      <c r="B53" s="174"/>
      <c r="C53" s="174"/>
      <c r="D53" s="174"/>
      <c r="E53" s="174"/>
      <c r="F53" s="174"/>
      <c r="G53" s="174"/>
    </row>
    <row r="54" spans="2:7" x14ac:dyDescent="0.2">
      <c r="B54" s="174"/>
      <c r="C54" s="174"/>
      <c r="D54" s="174"/>
      <c r="E54" s="174"/>
      <c r="F54" s="174"/>
      <c r="G54" s="174"/>
    </row>
    <row r="55" spans="2:7" x14ac:dyDescent="0.2">
      <c r="B55" s="174"/>
      <c r="C55" s="174"/>
      <c r="D55" s="174"/>
      <c r="E55" s="174"/>
      <c r="F55" s="174"/>
      <c r="G55" s="174"/>
    </row>
  </sheetData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ageMargins left="0.59055118110236227" right="0.39370078740157483" top="0.98425196850393704" bottom="0.98425196850393704" header="0.51181102362204722" footer="0.51181102362204722"/>
  <pageSetup paperSize="9" scale="95" orientation="portrait" horizontalDpi="300" verticalDpi="300" r:id="rId1"/>
  <headerFooter alignWithMargins="0"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67"/>
  <sheetViews>
    <sheetView workbookViewId="0">
      <selection activeCell="H16" sqref="H16:I16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 x14ac:dyDescent="0.2">
      <c r="A1" s="181" t="s">
        <v>5</v>
      </c>
      <c r="B1" s="182"/>
      <c r="C1" s="69" t="str">
        <f>CONCATENATE(cislostavby," ",nazevstavby)</f>
        <v xml:space="preserve"> Rekonstrukce  oplocení technického dvora na ulici Rolnické (areál bývalého  TAZSMO) </v>
      </c>
      <c r="D1" s="70"/>
      <c r="E1" s="71"/>
      <c r="F1" s="70"/>
      <c r="G1" s="72"/>
      <c r="H1" s="73"/>
      <c r="I1" s="74"/>
    </row>
    <row r="2" spans="1:57" ht="13.5" thickBot="1" x14ac:dyDescent="0.25">
      <c r="A2" s="183" t="s">
        <v>1</v>
      </c>
      <c r="B2" s="184"/>
      <c r="C2" s="75" t="str">
        <f>CONCATENATE(cisloobjektu," ",nazevobjektu)</f>
        <v xml:space="preserve">  oplocení </v>
      </c>
      <c r="D2" s="76"/>
      <c r="E2" s="77"/>
      <c r="F2" s="76"/>
      <c r="G2" s="185"/>
      <c r="H2" s="185"/>
      <c r="I2" s="186"/>
    </row>
    <row r="3" spans="1:57" ht="13.5" thickTop="1" x14ac:dyDescent="0.2"/>
    <row r="4" spans="1:57" ht="19.5" customHeight="1" x14ac:dyDescent="0.25">
      <c r="A4" s="78" t="s">
        <v>44</v>
      </c>
      <c r="B4" s="1"/>
      <c r="C4" s="1"/>
      <c r="D4" s="1"/>
      <c r="E4" s="1"/>
      <c r="F4" s="1"/>
      <c r="G4" s="1"/>
      <c r="H4" s="1"/>
      <c r="I4" s="1"/>
    </row>
    <row r="5" spans="1:57" ht="13.5" thickBot="1" x14ac:dyDescent="0.25"/>
    <row r="6" spans="1:57" s="30" customFormat="1" ht="13.5" thickBot="1" x14ac:dyDescent="0.25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57" s="30" customFormat="1" x14ac:dyDescent="0.2">
      <c r="A7" s="170" t="str">
        <f>Položky!B7</f>
        <v>3</v>
      </c>
      <c r="B7" s="85" t="str">
        <f>Položky!C7</f>
        <v>Svislé a kompletní konstrukce</v>
      </c>
      <c r="C7" s="86"/>
      <c r="D7" s="87"/>
      <c r="E7" s="171" t="s">
        <v>4</v>
      </c>
      <c r="F7" s="172">
        <f>Položky!BD13</f>
        <v>0</v>
      </c>
      <c r="G7" s="172">
        <f>Položky!BE13</f>
        <v>0</v>
      </c>
      <c r="H7" s="172">
        <f>Položky!BF13</f>
        <v>0</v>
      </c>
      <c r="I7" s="173">
        <f>Položky!BG13</f>
        <v>0</v>
      </c>
    </row>
    <row r="8" spans="1:57" s="30" customFormat="1" ht="13.5" thickBot="1" x14ac:dyDescent="0.25">
      <c r="A8" s="170" t="str">
        <f>Položky!B14</f>
        <v>96</v>
      </c>
      <c r="B8" s="85" t="str">
        <f>Položky!C14</f>
        <v>Bourání konstrukcí</v>
      </c>
      <c r="C8" s="86"/>
      <c r="D8" s="87"/>
      <c r="E8" s="171" t="s">
        <v>4</v>
      </c>
      <c r="F8" s="172">
        <f>Položky!BD16</f>
        <v>0</v>
      </c>
      <c r="G8" s="172">
        <f>Položky!BE16</f>
        <v>0</v>
      </c>
      <c r="H8" s="172">
        <f>Položky!BF16</f>
        <v>0</v>
      </c>
      <c r="I8" s="173">
        <f>Položky!BG16</f>
        <v>0</v>
      </c>
    </row>
    <row r="9" spans="1:57" s="93" customFormat="1" ht="13.5" thickBot="1" x14ac:dyDescent="0.25">
      <c r="A9" s="88"/>
      <c r="B9" s="80" t="s">
        <v>50</v>
      </c>
      <c r="C9" s="80"/>
      <c r="D9" s="89"/>
      <c r="E9" s="90" t="s">
        <v>4</v>
      </c>
      <c r="F9" s="91">
        <f>SUM(F7:F8)</f>
        <v>0</v>
      </c>
      <c r="G9" s="91">
        <f>SUM(G7:G8)</f>
        <v>0</v>
      </c>
      <c r="H9" s="91">
        <f>SUM(H7:H8)</f>
        <v>0</v>
      </c>
      <c r="I9" s="92">
        <f>SUM(I7:I8)</f>
        <v>0</v>
      </c>
    </row>
    <row r="10" spans="1:57" x14ac:dyDescent="0.2">
      <c r="A10" s="86"/>
      <c r="B10" s="86"/>
      <c r="C10" s="86"/>
      <c r="D10" s="86"/>
      <c r="E10" s="86"/>
      <c r="F10" s="86"/>
      <c r="G10" s="86"/>
      <c r="H10" s="86"/>
      <c r="I10" s="86"/>
    </row>
    <row r="11" spans="1:57" ht="19.5" customHeight="1" x14ac:dyDescent="0.25">
      <c r="A11" s="94" t="s">
        <v>51</v>
      </c>
      <c r="B11" s="94"/>
      <c r="C11" s="94"/>
      <c r="D11" s="94"/>
      <c r="E11" s="94"/>
      <c r="F11" s="94"/>
      <c r="G11" s="95"/>
      <c r="H11" s="94"/>
      <c r="I11" s="94"/>
      <c r="BA11" s="31"/>
      <c r="BB11" s="31"/>
      <c r="BC11" s="31"/>
      <c r="BD11" s="31"/>
      <c r="BE11" s="31"/>
    </row>
    <row r="12" spans="1:57" ht="13.5" thickBot="1" x14ac:dyDescent="0.25">
      <c r="A12" s="96"/>
      <c r="B12" s="96"/>
      <c r="C12" s="96"/>
      <c r="D12" s="96"/>
      <c r="E12" s="96"/>
      <c r="F12" s="96"/>
      <c r="G12" s="96"/>
      <c r="H12" s="96"/>
      <c r="I12" s="96"/>
    </row>
    <row r="13" spans="1:57" x14ac:dyDescent="0.2">
      <c r="A13" s="97" t="s">
        <v>52</v>
      </c>
      <c r="B13" s="98"/>
      <c r="C13" s="98"/>
      <c r="D13" s="99"/>
      <c r="E13" s="100" t="s">
        <v>53</v>
      </c>
      <c r="F13" s="101" t="s">
        <v>54</v>
      </c>
      <c r="G13" s="102" t="s">
        <v>55</v>
      </c>
      <c r="H13" s="103"/>
      <c r="I13" s="104" t="s">
        <v>53</v>
      </c>
    </row>
    <row r="14" spans="1:57" x14ac:dyDescent="0.2">
      <c r="A14" s="105" t="s">
        <v>91</v>
      </c>
      <c r="B14" s="106"/>
      <c r="C14" s="106"/>
      <c r="D14" s="107"/>
      <c r="E14" s="108" t="s">
        <v>4</v>
      </c>
      <c r="F14" s="109">
        <v>0</v>
      </c>
      <c r="G14" s="110" t="s">
        <v>4</v>
      </c>
      <c r="H14" s="111"/>
      <c r="I14" s="112" t="s">
        <v>4</v>
      </c>
      <c r="BA14">
        <v>0</v>
      </c>
    </row>
    <row r="15" spans="1:57" x14ac:dyDescent="0.2">
      <c r="A15" s="105" t="s">
        <v>92</v>
      </c>
      <c r="B15" s="106"/>
      <c r="C15" s="106"/>
      <c r="D15" s="107"/>
      <c r="E15" s="108" t="s">
        <v>4</v>
      </c>
      <c r="F15" s="109">
        <v>0</v>
      </c>
      <c r="G15" s="110" t="s">
        <v>4</v>
      </c>
      <c r="H15" s="111"/>
      <c r="I15" s="112" t="s">
        <v>4</v>
      </c>
      <c r="BA15">
        <v>0</v>
      </c>
    </row>
    <row r="16" spans="1:57" ht="13.5" thickBot="1" x14ac:dyDescent="0.25">
      <c r="A16" s="113"/>
      <c r="B16" s="114" t="s">
        <v>56</v>
      </c>
      <c r="C16" s="115"/>
      <c r="D16" s="116"/>
      <c r="E16" s="117"/>
      <c r="F16" s="118"/>
      <c r="G16" s="118"/>
      <c r="H16" s="187" t="s">
        <v>4</v>
      </c>
      <c r="I16" s="188"/>
    </row>
    <row r="18" spans="2:9" x14ac:dyDescent="0.2">
      <c r="B18" s="93"/>
      <c r="F18" s="119"/>
      <c r="G18" s="120"/>
      <c r="H18" s="120"/>
      <c r="I18" s="121"/>
    </row>
    <row r="19" spans="2:9" x14ac:dyDescent="0.2">
      <c r="F19" s="119"/>
      <c r="G19" s="120"/>
      <c r="H19" s="120"/>
      <c r="I19" s="121"/>
    </row>
    <row r="20" spans="2:9" x14ac:dyDescent="0.2">
      <c r="F20" s="119"/>
      <c r="G20" s="120"/>
      <c r="H20" s="120"/>
      <c r="I20" s="121"/>
    </row>
    <row r="21" spans="2:9" x14ac:dyDescent="0.2">
      <c r="F21" s="119"/>
      <c r="G21" s="120"/>
      <c r="H21" s="120"/>
      <c r="I21" s="121"/>
    </row>
    <row r="22" spans="2:9" x14ac:dyDescent="0.2">
      <c r="F22" s="119"/>
      <c r="G22" s="120"/>
      <c r="H22" s="120"/>
      <c r="I22" s="121"/>
    </row>
    <row r="23" spans="2:9" x14ac:dyDescent="0.2">
      <c r="F23" s="119"/>
      <c r="G23" s="120"/>
      <c r="H23" s="120"/>
      <c r="I23" s="121"/>
    </row>
    <row r="24" spans="2:9" x14ac:dyDescent="0.2">
      <c r="F24" s="119"/>
      <c r="G24" s="120"/>
      <c r="H24" s="120"/>
      <c r="I24" s="121"/>
    </row>
    <row r="25" spans="2:9" x14ac:dyDescent="0.2">
      <c r="F25" s="119"/>
      <c r="G25" s="120"/>
      <c r="H25" s="120"/>
      <c r="I25" s="121"/>
    </row>
    <row r="26" spans="2:9" x14ac:dyDescent="0.2">
      <c r="F26" s="119"/>
      <c r="G26" s="120"/>
      <c r="H26" s="120"/>
      <c r="I26" s="121"/>
    </row>
    <row r="27" spans="2:9" x14ac:dyDescent="0.2">
      <c r="F27" s="119"/>
      <c r="G27" s="120"/>
      <c r="H27" s="120"/>
      <c r="I27" s="121"/>
    </row>
    <row r="28" spans="2:9" x14ac:dyDescent="0.2">
      <c r="F28" s="119"/>
      <c r="G28" s="120"/>
      <c r="H28" s="120"/>
      <c r="I28" s="121"/>
    </row>
    <row r="29" spans="2:9" x14ac:dyDescent="0.2">
      <c r="F29" s="119"/>
      <c r="G29" s="120"/>
      <c r="H29" s="120"/>
      <c r="I29" s="121"/>
    </row>
    <row r="30" spans="2:9" x14ac:dyDescent="0.2">
      <c r="F30" s="119"/>
      <c r="G30" s="120"/>
      <c r="H30" s="120"/>
      <c r="I30" s="121"/>
    </row>
    <row r="31" spans="2:9" x14ac:dyDescent="0.2">
      <c r="F31" s="119"/>
      <c r="G31" s="120"/>
      <c r="H31" s="120"/>
      <c r="I31" s="121"/>
    </row>
    <row r="32" spans="2:9" x14ac:dyDescent="0.2">
      <c r="F32" s="119"/>
      <c r="G32" s="120"/>
      <c r="H32" s="120"/>
      <c r="I32" s="121"/>
    </row>
    <row r="33" spans="6:9" x14ac:dyDescent="0.2">
      <c r="F33" s="119"/>
      <c r="G33" s="120"/>
      <c r="H33" s="120"/>
      <c r="I33" s="121"/>
    </row>
    <row r="34" spans="6:9" x14ac:dyDescent="0.2">
      <c r="F34" s="119"/>
      <c r="G34" s="120"/>
      <c r="H34" s="120"/>
      <c r="I34" s="121"/>
    </row>
    <row r="35" spans="6:9" x14ac:dyDescent="0.2">
      <c r="F35" s="119"/>
      <c r="G35" s="120"/>
      <c r="H35" s="120"/>
      <c r="I35" s="121"/>
    </row>
    <row r="36" spans="6:9" x14ac:dyDescent="0.2">
      <c r="F36" s="119"/>
      <c r="G36" s="120"/>
      <c r="H36" s="120"/>
      <c r="I36" s="121"/>
    </row>
    <row r="37" spans="6:9" x14ac:dyDescent="0.2">
      <c r="F37" s="119"/>
      <c r="G37" s="120"/>
      <c r="H37" s="120"/>
      <c r="I37" s="121"/>
    </row>
    <row r="38" spans="6:9" x14ac:dyDescent="0.2">
      <c r="F38" s="119"/>
      <c r="G38" s="120"/>
      <c r="H38" s="120"/>
      <c r="I38" s="121"/>
    </row>
    <row r="39" spans="6:9" x14ac:dyDescent="0.2">
      <c r="F39" s="119"/>
      <c r="G39" s="120"/>
      <c r="H39" s="120"/>
      <c r="I39" s="121"/>
    </row>
    <row r="40" spans="6:9" x14ac:dyDescent="0.2">
      <c r="F40" s="119"/>
      <c r="G40" s="120"/>
      <c r="H40" s="120"/>
      <c r="I40" s="121"/>
    </row>
    <row r="41" spans="6:9" x14ac:dyDescent="0.2">
      <c r="F41" s="119"/>
      <c r="G41" s="120"/>
      <c r="H41" s="120"/>
      <c r="I41" s="121"/>
    </row>
    <row r="42" spans="6:9" x14ac:dyDescent="0.2">
      <c r="F42" s="119"/>
      <c r="G42" s="120"/>
      <c r="H42" s="120"/>
      <c r="I42" s="121"/>
    </row>
    <row r="43" spans="6:9" x14ac:dyDescent="0.2">
      <c r="F43" s="119"/>
      <c r="G43" s="120"/>
      <c r="H43" s="120"/>
      <c r="I43" s="121"/>
    </row>
    <row r="44" spans="6:9" x14ac:dyDescent="0.2">
      <c r="F44" s="119"/>
      <c r="G44" s="120"/>
      <c r="H44" s="120"/>
      <c r="I44" s="121"/>
    </row>
    <row r="45" spans="6:9" x14ac:dyDescent="0.2">
      <c r="F45" s="119"/>
      <c r="G45" s="120"/>
      <c r="H45" s="120"/>
      <c r="I45" s="121"/>
    </row>
    <row r="46" spans="6:9" x14ac:dyDescent="0.2">
      <c r="F46" s="119"/>
      <c r="G46" s="120"/>
      <c r="H46" s="120"/>
      <c r="I46" s="121"/>
    </row>
    <row r="47" spans="6:9" x14ac:dyDescent="0.2">
      <c r="F47" s="119"/>
      <c r="G47" s="120"/>
      <c r="H47" s="120"/>
      <c r="I47" s="121"/>
    </row>
    <row r="48" spans="6:9" x14ac:dyDescent="0.2">
      <c r="F48" s="119"/>
      <c r="G48" s="120"/>
      <c r="H48" s="120"/>
      <c r="I48" s="121"/>
    </row>
    <row r="49" spans="6:9" x14ac:dyDescent="0.2">
      <c r="F49" s="119"/>
      <c r="G49" s="120"/>
      <c r="H49" s="120"/>
      <c r="I49" s="121"/>
    </row>
    <row r="50" spans="6:9" x14ac:dyDescent="0.2">
      <c r="F50" s="119"/>
      <c r="G50" s="120"/>
      <c r="H50" s="120"/>
      <c r="I50" s="121"/>
    </row>
    <row r="51" spans="6:9" x14ac:dyDescent="0.2">
      <c r="F51" s="119"/>
      <c r="G51" s="120"/>
      <c r="H51" s="120"/>
      <c r="I51" s="121"/>
    </row>
    <row r="52" spans="6:9" x14ac:dyDescent="0.2">
      <c r="F52" s="119"/>
      <c r="G52" s="120"/>
      <c r="H52" s="120"/>
      <c r="I52" s="121"/>
    </row>
    <row r="53" spans="6:9" x14ac:dyDescent="0.2">
      <c r="F53" s="119"/>
      <c r="G53" s="120"/>
      <c r="H53" s="120"/>
      <c r="I53" s="121"/>
    </row>
    <row r="54" spans="6:9" x14ac:dyDescent="0.2">
      <c r="F54" s="119"/>
      <c r="G54" s="120"/>
      <c r="H54" s="120"/>
      <c r="I54" s="121"/>
    </row>
    <row r="55" spans="6:9" x14ac:dyDescent="0.2">
      <c r="F55" s="119"/>
      <c r="G55" s="120"/>
      <c r="H55" s="120"/>
      <c r="I55" s="121"/>
    </row>
    <row r="56" spans="6:9" x14ac:dyDescent="0.2">
      <c r="F56" s="119"/>
      <c r="G56" s="120"/>
      <c r="H56" s="120"/>
      <c r="I56" s="121"/>
    </row>
    <row r="57" spans="6:9" x14ac:dyDescent="0.2">
      <c r="F57" s="119"/>
      <c r="G57" s="120"/>
      <c r="H57" s="120"/>
      <c r="I57" s="121"/>
    </row>
    <row r="58" spans="6:9" x14ac:dyDescent="0.2">
      <c r="F58" s="119"/>
      <c r="G58" s="120"/>
      <c r="H58" s="120"/>
      <c r="I58" s="121"/>
    </row>
    <row r="59" spans="6:9" x14ac:dyDescent="0.2">
      <c r="F59" s="119"/>
      <c r="G59" s="120"/>
      <c r="H59" s="120"/>
      <c r="I59" s="121"/>
    </row>
    <row r="60" spans="6:9" x14ac:dyDescent="0.2">
      <c r="F60" s="119"/>
      <c r="G60" s="120"/>
      <c r="H60" s="120"/>
      <c r="I60" s="121"/>
    </row>
    <row r="61" spans="6:9" x14ac:dyDescent="0.2">
      <c r="F61" s="119"/>
      <c r="G61" s="120"/>
      <c r="H61" s="120"/>
      <c r="I61" s="121"/>
    </row>
    <row r="62" spans="6:9" x14ac:dyDescent="0.2">
      <c r="F62" s="119"/>
      <c r="G62" s="120"/>
      <c r="H62" s="120"/>
      <c r="I62" s="121"/>
    </row>
    <row r="63" spans="6:9" x14ac:dyDescent="0.2">
      <c r="F63" s="119"/>
      <c r="G63" s="120"/>
      <c r="H63" s="120"/>
      <c r="I63" s="121"/>
    </row>
    <row r="64" spans="6:9" x14ac:dyDescent="0.2">
      <c r="F64" s="119"/>
      <c r="G64" s="120"/>
      <c r="H64" s="120"/>
      <c r="I64" s="121"/>
    </row>
    <row r="65" spans="6:9" x14ac:dyDescent="0.2">
      <c r="F65" s="119"/>
      <c r="G65" s="120"/>
      <c r="H65" s="120"/>
      <c r="I65" s="121"/>
    </row>
    <row r="66" spans="6:9" x14ac:dyDescent="0.2">
      <c r="F66" s="119"/>
      <c r="G66" s="120"/>
      <c r="H66" s="120"/>
      <c r="I66" s="121"/>
    </row>
    <row r="67" spans="6:9" x14ac:dyDescent="0.2">
      <c r="F67" s="119"/>
      <c r="G67" s="120"/>
      <c r="H67" s="120"/>
      <c r="I67" s="121"/>
    </row>
  </sheetData>
  <mergeCells count="4">
    <mergeCell ref="A1:B1"/>
    <mergeCell ref="A2:B2"/>
    <mergeCell ref="G2:I2"/>
    <mergeCell ref="H16:I16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BG83"/>
  <sheetViews>
    <sheetView showGridLines="0" showZeros="0" tabSelected="1" zoomScale="80" workbookViewId="0">
      <selection activeCell="H29" sqref="H29"/>
    </sheetView>
  </sheetViews>
  <sheetFormatPr defaultRowHeight="12.75" x14ac:dyDescent="0.2"/>
  <cols>
    <col min="1" max="1" width="4.42578125" style="122" customWidth="1"/>
    <col min="2" max="2" width="19.85546875" style="122" customWidth="1"/>
    <col min="3" max="3" width="47.5703125" style="122" customWidth="1"/>
    <col min="4" max="4" width="5.5703125" style="122" customWidth="1"/>
    <col min="5" max="5" width="10" style="164" customWidth="1"/>
    <col min="6" max="6" width="11.28515625" style="122" customWidth="1"/>
    <col min="7" max="7" width="16.140625" style="122" customWidth="1"/>
    <col min="8" max="8" width="13.140625" style="122" customWidth="1"/>
    <col min="9" max="9" width="14.5703125" style="122" customWidth="1"/>
    <col min="10" max="10" width="13.140625" style="122" customWidth="1"/>
    <col min="11" max="11" width="13.5703125" style="122" customWidth="1"/>
    <col min="12" max="16384" width="9.140625" style="122"/>
  </cols>
  <sheetData>
    <row r="1" spans="1:59" ht="15.75" x14ac:dyDescent="0.25">
      <c r="A1" s="189" t="s">
        <v>57</v>
      </c>
      <c r="B1" s="189"/>
      <c r="C1" s="189"/>
      <c r="D1" s="189"/>
      <c r="E1" s="189"/>
      <c r="F1" s="189"/>
      <c r="G1" s="189"/>
      <c r="H1" s="189"/>
      <c r="I1" s="189"/>
    </row>
    <row r="2" spans="1:59" ht="13.5" thickBot="1" x14ac:dyDescent="0.25">
      <c r="B2" s="123"/>
      <c r="C2" s="124"/>
      <c r="D2" s="124"/>
      <c r="E2" s="125"/>
      <c r="F2" s="124"/>
      <c r="G2" s="124"/>
    </row>
    <row r="3" spans="1:59" ht="13.5" thickTop="1" x14ac:dyDescent="0.2">
      <c r="A3" s="181" t="s">
        <v>5</v>
      </c>
      <c r="B3" s="182"/>
      <c r="C3" s="69" t="str">
        <f>CONCATENATE(cislostavby," ",nazevstavby)</f>
        <v xml:space="preserve"> Rekonstrukce  oplocení technického dvora na ulici Rolnické (areál bývalého  TAZSMO) </v>
      </c>
      <c r="D3" s="70"/>
      <c r="E3" s="71"/>
      <c r="F3" s="70"/>
      <c r="G3" s="126"/>
      <c r="H3" s="127">
        <f>Rekapitulace!H1</f>
        <v>0</v>
      </c>
      <c r="I3" s="128"/>
    </row>
    <row r="4" spans="1:59" ht="13.5" thickBot="1" x14ac:dyDescent="0.25">
      <c r="A4" s="190" t="s">
        <v>1</v>
      </c>
      <c r="B4" s="184"/>
      <c r="C4" s="75" t="str">
        <f>CONCATENATE(cisloobjektu," ",nazevobjektu)</f>
        <v xml:space="preserve">  oplocení </v>
      </c>
      <c r="D4" s="76"/>
      <c r="E4" s="77"/>
      <c r="F4" s="76"/>
      <c r="G4" s="191"/>
      <c r="H4" s="191"/>
      <c r="I4" s="192"/>
    </row>
    <row r="5" spans="1:59" ht="13.5" thickTop="1" x14ac:dyDescent="0.2">
      <c r="A5" s="129"/>
      <c r="B5" s="130"/>
      <c r="C5" s="130"/>
      <c r="D5" s="131"/>
      <c r="E5" s="132"/>
      <c r="F5" s="131"/>
      <c r="G5" s="133"/>
      <c r="H5" s="131"/>
      <c r="I5" s="131"/>
    </row>
    <row r="6" spans="1:59" x14ac:dyDescent="0.2">
      <c r="A6" s="134" t="s">
        <v>58</v>
      </c>
      <c r="B6" s="135" t="s">
        <v>59</v>
      </c>
      <c r="C6" s="135" t="s">
        <v>60</v>
      </c>
      <c r="D6" s="135" t="s">
        <v>61</v>
      </c>
      <c r="E6" s="136" t="s">
        <v>62</v>
      </c>
      <c r="F6" s="135" t="s">
        <v>63</v>
      </c>
      <c r="G6" s="137" t="s">
        <v>64</v>
      </c>
      <c r="H6" s="138" t="s">
        <v>65</v>
      </c>
      <c r="I6" s="138" t="s">
        <v>66</v>
      </c>
      <c r="J6" s="138" t="s">
        <v>67</v>
      </c>
      <c r="K6" s="138" t="s">
        <v>68</v>
      </c>
    </row>
    <row r="7" spans="1:59" x14ac:dyDescent="0.2">
      <c r="A7" s="139" t="s">
        <v>69</v>
      </c>
      <c r="B7" s="140" t="s">
        <v>71</v>
      </c>
      <c r="C7" s="141" t="s">
        <v>72</v>
      </c>
      <c r="D7" s="142"/>
      <c r="E7" s="143"/>
      <c r="F7" s="143"/>
      <c r="G7" s="144"/>
      <c r="H7" s="145"/>
      <c r="I7" s="145"/>
      <c r="J7" s="145"/>
      <c r="K7" s="145"/>
      <c r="Q7" s="146">
        <v>1</v>
      </c>
    </row>
    <row r="8" spans="1:59" ht="25.5" x14ac:dyDescent="0.2">
      <c r="A8" s="147">
        <v>1</v>
      </c>
      <c r="B8" s="148" t="s">
        <v>73</v>
      </c>
      <c r="C8" s="149" t="s">
        <v>74</v>
      </c>
      <c r="D8" s="150" t="s">
        <v>75</v>
      </c>
      <c r="E8" s="151">
        <v>242</v>
      </c>
      <c r="F8" s="151">
        <v>666</v>
      </c>
      <c r="G8" s="152" t="s">
        <v>4</v>
      </c>
      <c r="H8" s="153">
        <v>0</v>
      </c>
      <c r="I8" s="153">
        <f>E8*H8</f>
        <v>0</v>
      </c>
      <c r="J8" s="153">
        <v>0</v>
      </c>
      <c r="K8" s="153">
        <f>E8*J8</f>
        <v>0</v>
      </c>
      <c r="Q8" s="146">
        <v>2</v>
      </c>
      <c r="AA8" s="122">
        <v>12</v>
      </c>
      <c r="AB8" s="122">
        <v>0</v>
      </c>
      <c r="AC8" s="122">
        <v>1</v>
      </c>
      <c r="BB8" s="122">
        <v>1</v>
      </c>
      <c r="BC8" s="122" t="str">
        <f>IF(BB8=1,G8,0)</f>
        <v xml:space="preserve"> </v>
      </c>
      <c r="BD8" s="122">
        <f>IF(BB8=2,G8,0)</f>
        <v>0</v>
      </c>
      <c r="BE8" s="122">
        <f>IF(BB8=3,G8,0)</f>
        <v>0</v>
      </c>
      <c r="BF8" s="122">
        <f>IF(BB8=4,G8,0)</f>
        <v>0</v>
      </c>
      <c r="BG8" s="122">
        <f>IF(BB8=5,G8,0)</f>
        <v>0</v>
      </c>
    </row>
    <row r="9" spans="1:59" ht="25.5" x14ac:dyDescent="0.2">
      <c r="A9" s="147">
        <v>2</v>
      </c>
      <c r="B9" s="148" t="s">
        <v>76</v>
      </c>
      <c r="C9" s="149" t="s">
        <v>77</v>
      </c>
      <c r="D9" s="150" t="s">
        <v>75</v>
      </c>
      <c r="E9" s="151">
        <v>242</v>
      </c>
      <c r="F9" s="151">
        <v>843</v>
      </c>
      <c r="G9" s="152" t="s">
        <v>4</v>
      </c>
      <c r="H9" s="153">
        <v>0</v>
      </c>
      <c r="I9" s="153">
        <f>E9*H9</f>
        <v>0</v>
      </c>
      <c r="J9" s="153">
        <v>0</v>
      </c>
      <c r="K9" s="153">
        <f>E9*J9</f>
        <v>0</v>
      </c>
      <c r="Q9" s="146">
        <v>2</v>
      </c>
      <c r="AA9" s="122">
        <v>12</v>
      </c>
      <c r="AB9" s="122">
        <v>0</v>
      </c>
      <c r="AC9" s="122">
        <v>2</v>
      </c>
      <c r="BB9" s="122">
        <v>1</v>
      </c>
      <c r="BC9" s="122" t="str">
        <f>IF(BB9=1,G9,0)</f>
        <v xml:space="preserve"> </v>
      </c>
      <c r="BD9" s="122">
        <f>IF(BB9=2,G9,0)</f>
        <v>0</v>
      </c>
      <c r="BE9" s="122">
        <f>IF(BB9=3,G9,0)</f>
        <v>0</v>
      </c>
      <c r="BF9" s="122">
        <f>IF(BB9=4,G9,0)</f>
        <v>0</v>
      </c>
      <c r="BG9" s="122">
        <f>IF(BB9=5,G9,0)</f>
        <v>0</v>
      </c>
    </row>
    <row r="10" spans="1:59" ht="25.5" x14ac:dyDescent="0.2">
      <c r="A10" s="147">
        <v>3</v>
      </c>
      <c r="B10" s="148" t="s">
        <v>78</v>
      </c>
      <c r="C10" s="149" t="s">
        <v>79</v>
      </c>
      <c r="D10" s="150" t="s">
        <v>80</v>
      </c>
      <c r="E10" s="151">
        <v>1</v>
      </c>
      <c r="F10" s="151">
        <v>24963</v>
      </c>
      <c r="G10" s="152" t="s">
        <v>4</v>
      </c>
      <c r="H10" s="153" t="s">
        <v>4</v>
      </c>
      <c r="I10" s="153" t="s">
        <v>4</v>
      </c>
      <c r="J10" s="153">
        <v>0</v>
      </c>
      <c r="K10" s="153">
        <f>E10*J10</f>
        <v>0</v>
      </c>
      <c r="Q10" s="146">
        <v>2</v>
      </c>
      <c r="AA10" s="122">
        <v>12</v>
      </c>
      <c r="AB10" s="122">
        <v>0</v>
      </c>
      <c r="AC10" s="122">
        <v>3</v>
      </c>
      <c r="BB10" s="122">
        <v>1</v>
      </c>
      <c r="BC10" s="122" t="str">
        <f>IF(BB10=1,G10,0)</f>
        <v xml:space="preserve"> </v>
      </c>
      <c r="BD10" s="122">
        <f>IF(BB10=2,G10,0)</f>
        <v>0</v>
      </c>
      <c r="BE10" s="122">
        <f>IF(BB10=3,G10,0)</f>
        <v>0</v>
      </c>
      <c r="BF10" s="122">
        <f>IF(BB10=4,G10,0)</f>
        <v>0</v>
      </c>
      <c r="BG10" s="122">
        <f>IF(BB10=5,G10,0)</f>
        <v>0</v>
      </c>
    </row>
    <row r="11" spans="1:59" ht="25.5" x14ac:dyDescent="0.2">
      <c r="A11" s="147">
        <v>4</v>
      </c>
      <c r="B11" s="148" t="s">
        <v>81</v>
      </c>
      <c r="C11" s="149" t="s">
        <v>82</v>
      </c>
      <c r="D11" s="150" t="s">
        <v>83</v>
      </c>
      <c r="E11" s="151">
        <v>1</v>
      </c>
      <c r="F11" s="151">
        <v>71840</v>
      </c>
      <c r="G11" s="152" t="s">
        <v>4</v>
      </c>
      <c r="H11" s="153">
        <v>0</v>
      </c>
      <c r="I11" s="153">
        <f>E11*H11</f>
        <v>0</v>
      </c>
      <c r="J11" s="153">
        <v>0</v>
      </c>
      <c r="K11" s="153">
        <f>E11*J11</f>
        <v>0</v>
      </c>
      <c r="Q11" s="146">
        <v>2</v>
      </c>
      <c r="AA11" s="122">
        <v>12</v>
      </c>
      <c r="AB11" s="122">
        <v>0</v>
      </c>
      <c r="AC11" s="122">
        <v>4</v>
      </c>
      <c r="BB11" s="122">
        <v>1</v>
      </c>
      <c r="BC11" s="122" t="str">
        <f>IF(BB11=1,G11,0)</f>
        <v xml:space="preserve"> </v>
      </c>
      <c r="BD11" s="122">
        <f>IF(BB11=2,G11,0)</f>
        <v>0</v>
      </c>
      <c r="BE11" s="122">
        <f>IF(BB11=3,G11,0)</f>
        <v>0</v>
      </c>
      <c r="BF11" s="122">
        <f>IF(BB11=4,G11,0)</f>
        <v>0</v>
      </c>
      <c r="BG11" s="122">
        <f>IF(BB11=5,G11,0)</f>
        <v>0</v>
      </c>
    </row>
    <row r="12" spans="1:59" ht="25.5" x14ac:dyDescent="0.2">
      <c r="A12" s="147">
        <v>5</v>
      </c>
      <c r="B12" s="148" t="s">
        <v>84</v>
      </c>
      <c r="C12" s="149" t="s">
        <v>85</v>
      </c>
      <c r="D12" s="150" t="s">
        <v>86</v>
      </c>
      <c r="E12" s="151">
        <v>61</v>
      </c>
      <c r="F12" s="151">
        <v>2585</v>
      </c>
      <c r="G12" s="152" t="s">
        <v>4</v>
      </c>
      <c r="H12" s="153" t="s">
        <v>4</v>
      </c>
      <c r="I12" s="153" t="s">
        <v>4</v>
      </c>
      <c r="J12" s="153">
        <v>0</v>
      </c>
      <c r="K12" s="153">
        <f>E12*J12</f>
        <v>0</v>
      </c>
      <c r="Q12" s="146">
        <v>2</v>
      </c>
      <c r="AA12" s="122">
        <v>12</v>
      </c>
      <c r="AB12" s="122">
        <v>0</v>
      </c>
      <c r="AC12" s="122">
        <v>5</v>
      </c>
      <c r="BB12" s="122">
        <v>1</v>
      </c>
      <c r="BC12" s="122" t="str">
        <f>IF(BB12=1,G12,0)</f>
        <v xml:space="preserve"> </v>
      </c>
      <c r="BD12" s="122">
        <f>IF(BB12=2,G12,0)</f>
        <v>0</v>
      </c>
      <c r="BE12" s="122">
        <f>IF(BB12=3,G12,0)</f>
        <v>0</v>
      </c>
      <c r="BF12" s="122">
        <f>IF(BB12=4,G12,0)</f>
        <v>0</v>
      </c>
      <c r="BG12" s="122">
        <f>IF(BB12=5,G12,0)</f>
        <v>0</v>
      </c>
    </row>
    <row r="13" spans="1:59" x14ac:dyDescent="0.2">
      <c r="A13" s="154"/>
      <c r="B13" s="155" t="s">
        <v>70</v>
      </c>
      <c r="C13" s="156" t="str">
        <f>CONCATENATE(B7," ",C7)</f>
        <v>3 Svislé a kompletní konstrukce</v>
      </c>
      <c r="D13" s="154"/>
      <c r="E13" s="157"/>
      <c r="F13" s="157"/>
      <c r="G13" s="158">
        <f>SUM(G7:G12)</f>
        <v>0</v>
      </c>
      <c r="H13" s="159"/>
      <c r="I13" s="160" t="s">
        <v>4</v>
      </c>
      <c r="J13" s="159"/>
      <c r="K13" s="160">
        <f>SUM(K7:K12)</f>
        <v>0</v>
      </c>
      <c r="Q13" s="146">
        <v>4</v>
      </c>
      <c r="BC13" s="161">
        <f>SUM(BC7:BC12)</f>
        <v>0</v>
      </c>
      <c r="BD13" s="161">
        <f>SUM(BD7:BD12)</f>
        <v>0</v>
      </c>
      <c r="BE13" s="161">
        <f>SUM(BE7:BE12)</f>
        <v>0</v>
      </c>
      <c r="BF13" s="161">
        <f>SUM(BF7:BF12)</f>
        <v>0</v>
      </c>
      <c r="BG13" s="161">
        <f>SUM(BG7:BG12)</f>
        <v>0</v>
      </c>
    </row>
    <row r="14" spans="1:59" x14ac:dyDescent="0.2">
      <c r="A14" s="139" t="s">
        <v>69</v>
      </c>
      <c r="B14" s="140" t="s">
        <v>87</v>
      </c>
      <c r="C14" s="141" t="s">
        <v>88</v>
      </c>
      <c r="D14" s="142"/>
      <c r="E14" s="143"/>
      <c r="F14" s="143"/>
      <c r="G14" s="144" t="s">
        <v>4</v>
      </c>
      <c r="H14" s="145"/>
      <c r="I14" s="145"/>
      <c r="J14" s="145"/>
      <c r="K14" s="145"/>
      <c r="Q14" s="146">
        <v>1</v>
      </c>
    </row>
    <row r="15" spans="1:59" ht="25.5" x14ac:dyDescent="0.2">
      <c r="A15" s="147">
        <v>6</v>
      </c>
      <c r="B15" s="148" t="s">
        <v>89</v>
      </c>
      <c r="C15" s="149" t="s">
        <v>90</v>
      </c>
      <c r="D15" s="150" t="s">
        <v>75</v>
      </c>
      <c r="E15" s="151">
        <v>192</v>
      </c>
      <c r="F15" s="151">
        <v>217</v>
      </c>
      <c r="G15" s="152" t="s">
        <v>4</v>
      </c>
      <c r="H15" s="153">
        <v>0</v>
      </c>
      <c r="I15" s="153">
        <f>E15*H15</f>
        <v>0</v>
      </c>
      <c r="J15" s="153" t="s">
        <v>4</v>
      </c>
      <c r="K15" s="153" t="s">
        <v>4</v>
      </c>
      <c r="Q15" s="146">
        <v>2</v>
      </c>
      <c r="AA15" s="122">
        <v>12</v>
      </c>
      <c r="AB15" s="122">
        <v>0</v>
      </c>
      <c r="AC15" s="122">
        <v>6</v>
      </c>
      <c r="BB15" s="122">
        <v>1</v>
      </c>
      <c r="BC15" s="122" t="str">
        <f>IF(BB15=1,G15,0)</f>
        <v xml:space="preserve"> </v>
      </c>
      <c r="BD15" s="122">
        <f>IF(BB15=2,G15,0)</f>
        <v>0</v>
      </c>
      <c r="BE15" s="122">
        <f>IF(BB15=3,G15,0)</f>
        <v>0</v>
      </c>
      <c r="BF15" s="122">
        <f>IF(BB15=4,G15,0)</f>
        <v>0</v>
      </c>
      <c r="BG15" s="122">
        <f>IF(BB15=5,G15,0)</f>
        <v>0</v>
      </c>
    </row>
    <row r="16" spans="1:59" x14ac:dyDescent="0.2">
      <c r="A16" s="154"/>
      <c r="B16" s="155" t="s">
        <v>70</v>
      </c>
      <c r="C16" s="156" t="str">
        <f>CONCATENATE(B14," ",C14)</f>
        <v>96 Bourání konstrukcí</v>
      </c>
      <c r="D16" s="154"/>
      <c r="E16" s="157"/>
      <c r="F16" s="157"/>
      <c r="G16" s="158">
        <f>SUM(G14:G15)</f>
        <v>0</v>
      </c>
      <c r="H16" s="159"/>
      <c r="I16" s="160">
        <f>SUM(I14:I15)</f>
        <v>0</v>
      </c>
      <c r="J16" s="159"/>
      <c r="K16" s="160" t="s">
        <v>4</v>
      </c>
      <c r="Q16" s="146">
        <v>4</v>
      </c>
      <c r="BC16" s="161">
        <f>SUM(BC14:BC15)</f>
        <v>0</v>
      </c>
      <c r="BD16" s="161">
        <f>SUM(BD14:BD15)</f>
        <v>0</v>
      </c>
      <c r="BE16" s="161">
        <f>SUM(BE14:BE15)</f>
        <v>0</v>
      </c>
      <c r="BF16" s="161">
        <f>SUM(BF14:BF15)</f>
        <v>0</v>
      </c>
      <c r="BG16" s="161">
        <f>SUM(BG14:BG15)</f>
        <v>0</v>
      </c>
    </row>
    <row r="17" spans="5:7" x14ac:dyDescent="0.2">
      <c r="E17" s="122"/>
      <c r="G17" s="122" t="s">
        <v>4</v>
      </c>
    </row>
    <row r="18" spans="5:7" x14ac:dyDescent="0.2">
      <c r="E18" s="122"/>
    </row>
    <row r="19" spans="5:7" x14ac:dyDescent="0.2">
      <c r="E19" s="122"/>
    </row>
    <row r="20" spans="5:7" x14ac:dyDescent="0.2">
      <c r="E20" s="122"/>
    </row>
    <row r="21" spans="5:7" x14ac:dyDescent="0.2">
      <c r="E21" s="122"/>
    </row>
    <row r="22" spans="5:7" x14ac:dyDescent="0.2">
      <c r="E22" s="122"/>
    </row>
    <row r="23" spans="5:7" x14ac:dyDescent="0.2">
      <c r="E23" s="122"/>
    </row>
    <row r="24" spans="5:7" x14ac:dyDescent="0.2">
      <c r="E24" s="122"/>
    </row>
    <row r="25" spans="5:7" x14ac:dyDescent="0.2">
      <c r="E25" s="122"/>
    </row>
    <row r="26" spans="5:7" x14ac:dyDescent="0.2">
      <c r="E26" s="122"/>
    </row>
    <row r="27" spans="5:7" x14ac:dyDescent="0.2">
      <c r="E27" s="122"/>
    </row>
    <row r="28" spans="5:7" x14ac:dyDescent="0.2">
      <c r="E28" s="122"/>
    </row>
    <row r="29" spans="5:7" x14ac:dyDescent="0.2">
      <c r="E29" s="122"/>
    </row>
    <row r="30" spans="5:7" x14ac:dyDescent="0.2">
      <c r="E30" s="122"/>
    </row>
    <row r="31" spans="5:7" x14ac:dyDescent="0.2">
      <c r="E31" s="122"/>
    </row>
    <row r="32" spans="5:7" x14ac:dyDescent="0.2">
      <c r="E32" s="122"/>
    </row>
    <row r="33" spans="1:7" x14ac:dyDescent="0.2">
      <c r="E33" s="122"/>
    </row>
    <row r="34" spans="1:7" x14ac:dyDescent="0.2">
      <c r="E34" s="122"/>
    </row>
    <row r="35" spans="1:7" x14ac:dyDescent="0.2">
      <c r="E35" s="122"/>
    </row>
    <row r="36" spans="1:7" x14ac:dyDescent="0.2">
      <c r="E36" s="122"/>
    </row>
    <row r="37" spans="1:7" x14ac:dyDescent="0.2">
      <c r="E37" s="122"/>
    </row>
    <row r="38" spans="1:7" x14ac:dyDescent="0.2">
      <c r="E38" s="122"/>
    </row>
    <row r="39" spans="1:7" x14ac:dyDescent="0.2">
      <c r="E39" s="122"/>
    </row>
    <row r="40" spans="1:7" x14ac:dyDescent="0.2">
      <c r="A40" s="162"/>
      <c r="B40" s="162"/>
      <c r="C40" s="162"/>
      <c r="D40" s="162"/>
      <c r="E40" s="162"/>
      <c r="F40" s="162"/>
      <c r="G40" s="162"/>
    </row>
    <row r="41" spans="1:7" x14ac:dyDescent="0.2">
      <c r="A41" s="162"/>
      <c r="B41" s="162"/>
      <c r="C41" s="162"/>
      <c r="D41" s="162"/>
      <c r="E41" s="162"/>
      <c r="F41" s="162"/>
      <c r="G41" s="162"/>
    </row>
    <row r="42" spans="1:7" x14ac:dyDescent="0.2">
      <c r="A42" s="162"/>
      <c r="B42" s="162"/>
      <c r="C42" s="162"/>
      <c r="D42" s="162"/>
      <c r="E42" s="162"/>
      <c r="F42" s="162"/>
      <c r="G42" s="162"/>
    </row>
    <row r="43" spans="1:7" x14ac:dyDescent="0.2">
      <c r="A43" s="162"/>
      <c r="B43" s="162"/>
      <c r="C43" s="162"/>
      <c r="D43" s="162"/>
      <c r="E43" s="162"/>
      <c r="F43" s="162"/>
      <c r="G43" s="162"/>
    </row>
    <row r="44" spans="1:7" x14ac:dyDescent="0.2">
      <c r="E44" s="122"/>
    </row>
    <row r="45" spans="1:7" x14ac:dyDescent="0.2">
      <c r="E45" s="122"/>
    </row>
    <row r="46" spans="1:7" x14ac:dyDescent="0.2">
      <c r="E46" s="122"/>
    </row>
    <row r="47" spans="1:7" x14ac:dyDescent="0.2">
      <c r="E47" s="122"/>
    </row>
    <row r="48" spans="1:7" x14ac:dyDescent="0.2">
      <c r="E48" s="122"/>
    </row>
    <row r="49" spans="5:5" x14ac:dyDescent="0.2">
      <c r="E49" s="122"/>
    </row>
    <row r="50" spans="5:5" x14ac:dyDescent="0.2">
      <c r="E50" s="122"/>
    </row>
    <row r="51" spans="5:5" x14ac:dyDescent="0.2">
      <c r="E51" s="122"/>
    </row>
    <row r="52" spans="5:5" x14ac:dyDescent="0.2">
      <c r="E52" s="122"/>
    </row>
    <row r="53" spans="5:5" x14ac:dyDescent="0.2">
      <c r="E53" s="122"/>
    </row>
    <row r="54" spans="5:5" x14ac:dyDescent="0.2">
      <c r="E54" s="122"/>
    </row>
    <row r="55" spans="5:5" x14ac:dyDescent="0.2">
      <c r="E55" s="122"/>
    </row>
    <row r="56" spans="5:5" x14ac:dyDescent="0.2">
      <c r="E56" s="122"/>
    </row>
    <row r="57" spans="5:5" x14ac:dyDescent="0.2">
      <c r="E57" s="122"/>
    </row>
    <row r="58" spans="5:5" x14ac:dyDescent="0.2">
      <c r="E58" s="122"/>
    </row>
    <row r="59" spans="5:5" x14ac:dyDescent="0.2">
      <c r="E59" s="122"/>
    </row>
    <row r="60" spans="5:5" x14ac:dyDescent="0.2">
      <c r="E60" s="122"/>
    </row>
    <row r="61" spans="5:5" x14ac:dyDescent="0.2">
      <c r="E61" s="122"/>
    </row>
    <row r="62" spans="5:5" x14ac:dyDescent="0.2">
      <c r="E62" s="122"/>
    </row>
    <row r="63" spans="5:5" x14ac:dyDescent="0.2">
      <c r="E63" s="122"/>
    </row>
    <row r="64" spans="5:5" x14ac:dyDescent="0.2">
      <c r="E64" s="122"/>
    </row>
    <row r="65" spans="1:7" x14ac:dyDescent="0.2">
      <c r="E65" s="122"/>
    </row>
    <row r="66" spans="1:7" x14ac:dyDescent="0.2">
      <c r="E66" s="122"/>
    </row>
    <row r="67" spans="1:7" x14ac:dyDescent="0.2">
      <c r="E67" s="122"/>
    </row>
    <row r="68" spans="1:7" x14ac:dyDescent="0.2">
      <c r="E68" s="122"/>
    </row>
    <row r="69" spans="1:7" x14ac:dyDescent="0.2">
      <c r="A69" s="163"/>
      <c r="B69" s="163"/>
    </row>
    <row r="70" spans="1:7" x14ac:dyDescent="0.2">
      <c r="A70" s="162"/>
      <c r="B70" s="162"/>
      <c r="C70" s="165"/>
      <c r="D70" s="165"/>
      <c r="E70" s="166"/>
      <c r="F70" s="165"/>
      <c r="G70" s="167"/>
    </row>
    <row r="71" spans="1:7" x14ac:dyDescent="0.2">
      <c r="A71" s="168"/>
      <c r="B71" s="168"/>
      <c r="C71" s="162"/>
      <c r="D71" s="162"/>
      <c r="E71" s="169"/>
      <c r="F71" s="162"/>
      <c r="G71" s="162"/>
    </row>
    <row r="72" spans="1:7" x14ac:dyDescent="0.2">
      <c r="A72" s="162"/>
      <c r="B72" s="162"/>
      <c r="C72" s="162"/>
      <c r="D72" s="162"/>
      <c r="E72" s="169"/>
      <c r="F72" s="162"/>
      <c r="G72" s="162"/>
    </row>
    <row r="73" spans="1:7" x14ac:dyDescent="0.2">
      <c r="A73" s="162"/>
      <c r="B73" s="162"/>
      <c r="C73" s="162"/>
      <c r="D73" s="162"/>
      <c r="E73" s="169"/>
      <c r="F73" s="162"/>
      <c r="G73" s="162"/>
    </row>
    <row r="74" spans="1:7" x14ac:dyDescent="0.2">
      <c r="A74" s="162"/>
      <c r="B74" s="162"/>
      <c r="C74" s="162"/>
      <c r="D74" s="162"/>
      <c r="E74" s="169"/>
      <c r="F74" s="162"/>
      <c r="G74" s="162"/>
    </row>
    <row r="75" spans="1:7" x14ac:dyDescent="0.2">
      <c r="A75" s="162"/>
      <c r="B75" s="162"/>
      <c r="C75" s="162"/>
      <c r="D75" s="162"/>
      <c r="E75" s="169"/>
      <c r="F75" s="162"/>
      <c r="G75" s="162"/>
    </row>
    <row r="76" spans="1:7" x14ac:dyDescent="0.2">
      <c r="A76" s="162"/>
      <c r="B76" s="162"/>
      <c r="C76" s="162"/>
      <c r="D76" s="162"/>
      <c r="E76" s="169"/>
      <c r="F76" s="162"/>
      <c r="G76" s="162"/>
    </row>
    <row r="77" spans="1:7" x14ac:dyDescent="0.2">
      <c r="A77" s="162"/>
      <c r="B77" s="162"/>
      <c r="C77" s="162"/>
      <c r="D77" s="162"/>
      <c r="E77" s="169"/>
      <c r="F77" s="162"/>
      <c r="G77" s="162"/>
    </row>
    <row r="78" spans="1:7" x14ac:dyDescent="0.2">
      <c r="A78" s="162"/>
      <c r="B78" s="162"/>
      <c r="C78" s="162"/>
      <c r="D78" s="162"/>
      <c r="E78" s="169"/>
      <c r="F78" s="162"/>
      <c r="G78" s="162"/>
    </row>
    <row r="79" spans="1:7" x14ac:dyDescent="0.2">
      <c r="A79" s="162"/>
      <c r="B79" s="162"/>
      <c r="C79" s="162"/>
      <c r="D79" s="162"/>
      <c r="E79" s="169"/>
      <c r="F79" s="162"/>
      <c r="G79" s="162"/>
    </row>
    <row r="80" spans="1:7" x14ac:dyDescent="0.2">
      <c r="A80" s="162"/>
      <c r="B80" s="162"/>
      <c r="C80" s="162"/>
      <c r="D80" s="162"/>
      <c r="E80" s="169"/>
      <c r="F80" s="162"/>
      <c r="G80" s="162"/>
    </row>
    <row r="81" spans="1:7" x14ac:dyDescent="0.2">
      <c r="A81" s="162"/>
      <c r="B81" s="162"/>
      <c r="C81" s="162"/>
      <c r="D81" s="162"/>
      <c r="E81" s="169"/>
      <c r="F81" s="162"/>
      <c r="G81" s="162"/>
    </row>
    <row r="82" spans="1:7" x14ac:dyDescent="0.2">
      <c r="A82" s="162"/>
      <c r="B82" s="162"/>
      <c r="C82" s="162"/>
      <c r="D82" s="162"/>
      <c r="E82" s="169"/>
      <c r="F82" s="162"/>
      <c r="G82" s="162"/>
    </row>
    <row r="83" spans="1:7" x14ac:dyDescent="0.2">
      <c r="A83" s="162"/>
      <c r="B83" s="162"/>
      <c r="C83" s="162"/>
      <c r="D83" s="162"/>
      <c r="E83" s="169"/>
      <c r="F83" s="162"/>
      <c r="G83" s="162"/>
    </row>
  </sheetData>
  <mergeCells count="4">
    <mergeCell ref="A1:I1"/>
    <mergeCell ref="A3:B3"/>
    <mergeCell ref="A4:B4"/>
    <mergeCell ref="G4:I4"/>
  </mergeCells>
  <printOptions gridLinesSet="0"/>
  <pageMargins left="0.59055118110236227" right="0.39370078740157483" top="0.78740157480314965" bottom="0.78740157480314965" header="0.31496062992125984" footer="0.31496062992125984"/>
  <pageSetup paperSize="9" scale="82" orientation="landscape" horizontalDpi="300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SloupecCC</vt:lpstr>
      <vt:lpstr>SloupecCisloPol</vt:lpstr>
      <vt:lpstr>SloupecCH</vt:lpstr>
      <vt:lpstr>SloupecJC</vt:lpstr>
      <vt:lpstr>SloupecJH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baránková</dc:creator>
  <cp:lastModifiedBy>Čeganová Nataša</cp:lastModifiedBy>
  <cp:lastPrinted>2017-08-10T11:41:13Z</cp:lastPrinted>
  <dcterms:created xsi:type="dcterms:W3CDTF">2017-04-21T08:09:17Z</dcterms:created>
  <dcterms:modified xsi:type="dcterms:W3CDTF">2017-08-10T12:18:20Z</dcterms:modified>
</cp:coreProperties>
</file>