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novaves\users$\ceganovana\tajemnice\VZ\2016\3-2016 topení Diakonie\"/>
    </mc:Choice>
  </mc:AlternateContent>
  <bookViews>
    <workbookView xWindow="0" yWindow="0" windowWidth="20730" windowHeight="945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Rekapitulace!$G$33</definedName>
    <definedName name="Dodavka0">Položky!#REF!</definedName>
    <definedName name="HSV">Rekapitulace!$E$33</definedName>
    <definedName name="HSV0">Položky!#REF!</definedName>
    <definedName name="HZS">Rekapitulace!$I$33</definedName>
    <definedName name="HZS0">Položky!#REF!</definedName>
    <definedName name="JKSO">'Krycí list'!$G$2</definedName>
    <definedName name="MJ">'Krycí list'!$G$5</definedName>
    <definedName name="Mont">Rekapitulace!$H$33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Položky!$A$1:$G$222</definedName>
    <definedName name="_xlnm.Print_Area" localSheetId="1">Rekapitulace!$A$1:$I$47</definedName>
    <definedName name="PocetMJ">'Krycí list'!$G$6</definedName>
    <definedName name="Poznamka">'Krycí list'!$B$37</definedName>
    <definedName name="Projektant">'Krycí list'!$C$8</definedName>
    <definedName name="PSV">Rekapitulace!$F$33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Rekapitulace!$H$46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52511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221" i="3"/>
  <c r="BD221" i="3"/>
  <c r="BC221" i="3"/>
  <c r="BB221" i="3"/>
  <c r="G221" i="3"/>
  <c r="BA221" i="3" s="1"/>
  <c r="BE220" i="3"/>
  <c r="BD220" i="3"/>
  <c r="BC220" i="3"/>
  <c r="BB220" i="3"/>
  <c r="G220" i="3"/>
  <c r="BA220" i="3" s="1"/>
  <c r="BE219" i="3"/>
  <c r="BD219" i="3"/>
  <c r="BC219" i="3"/>
  <c r="BB219" i="3"/>
  <c r="G219" i="3"/>
  <c r="BA219" i="3" s="1"/>
  <c r="BE218" i="3"/>
  <c r="BD218" i="3"/>
  <c r="BC218" i="3"/>
  <c r="BB218" i="3"/>
  <c r="G218" i="3"/>
  <c r="BA218" i="3" s="1"/>
  <c r="B32" i="2"/>
  <c r="A32" i="2"/>
  <c r="BD222" i="3"/>
  <c r="H32" i="2" s="1"/>
  <c r="C222" i="3"/>
  <c r="BE215" i="3"/>
  <c r="BE216" i="3" s="1"/>
  <c r="I31" i="2" s="1"/>
  <c r="BD215" i="3"/>
  <c r="BD216" i="3" s="1"/>
  <c r="H31" i="2" s="1"/>
  <c r="BC215" i="3"/>
  <c r="BB215" i="3"/>
  <c r="BB216" i="3" s="1"/>
  <c r="F31" i="2" s="1"/>
  <c r="G215" i="3"/>
  <c r="BA215" i="3" s="1"/>
  <c r="BA216" i="3" s="1"/>
  <c r="E31" i="2" s="1"/>
  <c r="B31" i="2"/>
  <c r="A31" i="2"/>
  <c r="BC216" i="3"/>
  <c r="G31" i="2" s="1"/>
  <c r="G216" i="3"/>
  <c r="C216" i="3"/>
  <c r="BE212" i="3"/>
  <c r="BD212" i="3"/>
  <c r="BC212" i="3"/>
  <c r="BA212" i="3"/>
  <c r="G212" i="3"/>
  <c r="BB212" i="3" s="1"/>
  <c r="BE211" i="3"/>
  <c r="BD211" i="3"/>
  <c r="BC211" i="3"/>
  <c r="BA211" i="3"/>
  <c r="G211" i="3"/>
  <c r="B30" i="2"/>
  <c r="A30" i="2"/>
  <c r="C213" i="3"/>
  <c r="BE208" i="3"/>
  <c r="BD208" i="3"/>
  <c r="BC208" i="3"/>
  <c r="BA208" i="3"/>
  <c r="G208" i="3"/>
  <c r="BB208" i="3" s="1"/>
  <c r="BE207" i="3"/>
  <c r="BD207" i="3"/>
  <c r="BC207" i="3"/>
  <c r="BA207" i="3"/>
  <c r="G207" i="3"/>
  <c r="BB207" i="3" s="1"/>
  <c r="BE206" i="3"/>
  <c r="BD206" i="3"/>
  <c r="BC206" i="3"/>
  <c r="BA206" i="3"/>
  <c r="G206" i="3"/>
  <c r="BB206" i="3" s="1"/>
  <c r="BE205" i="3"/>
  <c r="BD205" i="3"/>
  <c r="BC205" i="3"/>
  <c r="BB205" i="3"/>
  <c r="BA205" i="3"/>
  <c r="G205" i="3"/>
  <c r="BE204" i="3"/>
  <c r="BD204" i="3"/>
  <c r="BC204" i="3"/>
  <c r="BA204" i="3"/>
  <c r="G204" i="3"/>
  <c r="G209" i="3" s="1"/>
  <c r="B29" i="2"/>
  <c r="A29" i="2"/>
  <c r="C209" i="3"/>
  <c r="BE201" i="3"/>
  <c r="BD201" i="3"/>
  <c r="BC201" i="3"/>
  <c r="BA201" i="3"/>
  <c r="G201" i="3"/>
  <c r="BB201" i="3" s="1"/>
  <c r="BE200" i="3"/>
  <c r="BD200" i="3"/>
  <c r="BC200" i="3"/>
  <c r="BA200" i="3"/>
  <c r="G200" i="3"/>
  <c r="BB200" i="3" s="1"/>
  <c r="BE199" i="3"/>
  <c r="BD199" i="3"/>
  <c r="BC199" i="3"/>
  <c r="BA199" i="3"/>
  <c r="G199" i="3"/>
  <c r="BB199" i="3" s="1"/>
  <c r="BE198" i="3"/>
  <c r="BD198" i="3"/>
  <c r="BC198" i="3"/>
  <c r="BA198" i="3"/>
  <c r="G198" i="3"/>
  <c r="BB198" i="3" s="1"/>
  <c r="BE197" i="3"/>
  <c r="BD197" i="3"/>
  <c r="BC197" i="3"/>
  <c r="BA197" i="3"/>
  <c r="G197" i="3"/>
  <c r="BB197" i="3" s="1"/>
  <c r="BE196" i="3"/>
  <c r="BD196" i="3"/>
  <c r="BC196" i="3"/>
  <c r="BB196" i="3"/>
  <c r="BA196" i="3"/>
  <c r="G196" i="3"/>
  <c r="BE195" i="3"/>
  <c r="BD195" i="3"/>
  <c r="BC195" i="3"/>
  <c r="BA195" i="3"/>
  <c r="G195" i="3"/>
  <c r="BB195" i="3" s="1"/>
  <c r="BE194" i="3"/>
  <c r="BD194" i="3"/>
  <c r="BC194" i="3"/>
  <c r="BA194" i="3"/>
  <c r="G194" i="3"/>
  <c r="BB194" i="3" s="1"/>
  <c r="BE193" i="3"/>
  <c r="BD193" i="3"/>
  <c r="BC193" i="3"/>
  <c r="BA193" i="3"/>
  <c r="G193" i="3"/>
  <c r="BB193" i="3" s="1"/>
  <c r="BE192" i="3"/>
  <c r="BD192" i="3"/>
  <c r="BC192" i="3"/>
  <c r="BA192" i="3"/>
  <c r="G192" i="3"/>
  <c r="B28" i="2"/>
  <c r="A28" i="2"/>
  <c r="C202" i="3"/>
  <c r="BE189" i="3"/>
  <c r="BD189" i="3"/>
  <c r="BC189" i="3"/>
  <c r="BA189" i="3"/>
  <c r="G189" i="3"/>
  <c r="BB189" i="3" s="1"/>
  <c r="BE188" i="3"/>
  <c r="BD188" i="3"/>
  <c r="BC188" i="3"/>
  <c r="BA188" i="3"/>
  <c r="G188" i="3"/>
  <c r="BB188" i="3" s="1"/>
  <c r="BE187" i="3"/>
  <c r="BD187" i="3"/>
  <c r="BC187" i="3"/>
  <c r="BA187" i="3"/>
  <c r="G187" i="3"/>
  <c r="BB187" i="3" s="1"/>
  <c r="BE186" i="3"/>
  <c r="BD186" i="3"/>
  <c r="BC186" i="3"/>
  <c r="BA186" i="3"/>
  <c r="G186" i="3"/>
  <c r="BB186" i="3" s="1"/>
  <c r="BE185" i="3"/>
  <c r="BD185" i="3"/>
  <c r="BC185" i="3"/>
  <c r="BA185" i="3"/>
  <c r="G185" i="3"/>
  <c r="BB185" i="3" s="1"/>
  <c r="B27" i="2"/>
  <c r="A27" i="2"/>
  <c r="C190" i="3"/>
  <c r="BE182" i="3"/>
  <c r="BD182" i="3"/>
  <c r="BC182" i="3"/>
  <c r="BA182" i="3"/>
  <c r="G182" i="3"/>
  <c r="BB182" i="3" s="1"/>
  <c r="BE181" i="3"/>
  <c r="BD181" i="3"/>
  <c r="BC181" i="3"/>
  <c r="BA181" i="3"/>
  <c r="G181" i="3"/>
  <c r="BB181" i="3" s="1"/>
  <c r="BE180" i="3"/>
  <c r="BD180" i="3"/>
  <c r="BC180" i="3"/>
  <c r="BA180" i="3"/>
  <c r="G180" i="3"/>
  <c r="BB180" i="3" s="1"/>
  <c r="BE179" i="3"/>
  <c r="BD179" i="3"/>
  <c r="BC179" i="3"/>
  <c r="BA179" i="3"/>
  <c r="G179" i="3"/>
  <c r="BB179" i="3" s="1"/>
  <c r="BE178" i="3"/>
  <c r="BD178" i="3"/>
  <c r="BC178" i="3"/>
  <c r="BA178" i="3"/>
  <c r="G178" i="3"/>
  <c r="BB178" i="3" s="1"/>
  <c r="BE177" i="3"/>
  <c r="BD177" i="3"/>
  <c r="BC177" i="3"/>
  <c r="BA177" i="3"/>
  <c r="G177" i="3"/>
  <c r="BB177" i="3" s="1"/>
  <c r="BE176" i="3"/>
  <c r="BD176" i="3"/>
  <c r="BC176" i="3"/>
  <c r="BA176" i="3"/>
  <c r="G176" i="3"/>
  <c r="BB176" i="3" s="1"/>
  <c r="BE175" i="3"/>
  <c r="BD175" i="3"/>
  <c r="BC175" i="3"/>
  <c r="BA175" i="3"/>
  <c r="G175" i="3"/>
  <c r="B26" i="2"/>
  <c r="A26" i="2"/>
  <c r="C183" i="3"/>
  <c r="BE172" i="3"/>
  <c r="BD172" i="3"/>
  <c r="BC172" i="3"/>
  <c r="BA172" i="3"/>
  <c r="G172" i="3"/>
  <c r="BB172" i="3" s="1"/>
  <c r="BE171" i="3"/>
  <c r="BD171" i="3"/>
  <c r="BC171" i="3"/>
  <c r="BA171" i="3"/>
  <c r="G171" i="3"/>
  <c r="BB171" i="3" s="1"/>
  <c r="BE170" i="3"/>
  <c r="BD170" i="3"/>
  <c r="BC170" i="3"/>
  <c r="BA170" i="3"/>
  <c r="G170" i="3"/>
  <c r="BB170" i="3" s="1"/>
  <c r="BE169" i="3"/>
  <c r="BD169" i="3"/>
  <c r="BC169" i="3"/>
  <c r="BA169" i="3"/>
  <c r="G169" i="3"/>
  <c r="BB169" i="3" s="1"/>
  <c r="BE168" i="3"/>
  <c r="BD168" i="3"/>
  <c r="BC168" i="3"/>
  <c r="BA168" i="3"/>
  <c r="G168" i="3"/>
  <c r="BB168" i="3" s="1"/>
  <c r="BE167" i="3"/>
  <c r="BD167" i="3"/>
  <c r="BC167" i="3"/>
  <c r="BC173" i="3" s="1"/>
  <c r="G25" i="2" s="1"/>
  <c r="BA167" i="3"/>
  <c r="G167" i="3"/>
  <c r="B25" i="2"/>
  <c r="A25" i="2"/>
  <c r="C173" i="3"/>
  <c r="BE164" i="3"/>
  <c r="BD164" i="3"/>
  <c r="BC164" i="3"/>
  <c r="BA164" i="3"/>
  <c r="G164" i="3"/>
  <c r="BB164" i="3" s="1"/>
  <c r="BE163" i="3"/>
  <c r="BD163" i="3"/>
  <c r="BC163" i="3"/>
  <c r="BA163" i="3"/>
  <c r="G163" i="3"/>
  <c r="BB163" i="3" s="1"/>
  <c r="BE162" i="3"/>
  <c r="BD162" i="3"/>
  <c r="BC162" i="3"/>
  <c r="BA162" i="3"/>
  <c r="G162" i="3"/>
  <c r="BB162" i="3" s="1"/>
  <c r="BE161" i="3"/>
  <c r="BD161" i="3"/>
  <c r="BC161" i="3"/>
  <c r="BA161" i="3"/>
  <c r="G161" i="3"/>
  <c r="BB161" i="3" s="1"/>
  <c r="BE160" i="3"/>
  <c r="BD160" i="3"/>
  <c r="BC160" i="3"/>
  <c r="BA160" i="3"/>
  <c r="G160" i="3"/>
  <c r="BB160" i="3" s="1"/>
  <c r="BE159" i="3"/>
  <c r="BD159" i="3"/>
  <c r="BC159" i="3"/>
  <c r="BA159" i="3"/>
  <c r="G159" i="3"/>
  <c r="BB159" i="3" s="1"/>
  <c r="BE158" i="3"/>
  <c r="BD158" i="3"/>
  <c r="BC158" i="3"/>
  <c r="BA158" i="3"/>
  <c r="G158" i="3"/>
  <c r="BB158" i="3" s="1"/>
  <c r="BE157" i="3"/>
  <c r="BD157" i="3"/>
  <c r="BC157" i="3"/>
  <c r="BA157" i="3"/>
  <c r="G157" i="3"/>
  <c r="BB157" i="3" s="1"/>
  <c r="BE156" i="3"/>
  <c r="BD156" i="3"/>
  <c r="BC156" i="3"/>
  <c r="BA156" i="3"/>
  <c r="G156" i="3"/>
  <c r="BB156" i="3" s="1"/>
  <c r="BE155" i="3"/>
  <c r="BD155" i="3"/>
  <c r="BC155" i="3"/>
  <c r="BA155" i="3"/>
  <c r="G155" i="3"/>
  <c r="BB155" i="3" s="1"/>
  <c r="BE154" i="3"/>
  <c r="BD154" i="3"/>
  <c r="BC154" i="3"/>
  <c r="BA154" i="3"/>
  <c r="G154" i="3"/>
  <c r="BB154" i="3" s="1"/>
  <c r="BE153" i="3"/>
  <c r="BD153" i="3"/>
  <c r="BC153" i="3"/>
  <c r="BA153" i="3"/>
  <c r="G153" i="3"/>
  <c r="BB153" i="3" s="1"/>
  <c r="BE152" i="3"/>
  <c r="BD152" i="3"/>
  <c r="BC152" i="3"/>
  <c r="BA152" i="3"/>
  <c r="G152" i="3"/>
  <c r="BB152" i="3" s="1"/>
  <c r="BE151" i="3"/>
  <c r="BD151" i="3"/>
  <c r="BC151" i="3"/>
  <c r="BA151" i="3"/>
  <c r="G151" i="3"/>
  <c r="BB151" i="3" s="1"/>
  <c r="BE150" i="3"/>
  <c r="BE165" i="3" s="1"/>
  <c r="I24" i="2" s="1"/>
  <c r="BD150" i="3"/>
  <c r="BC150" i="3"/>
  <c r="BA150" i="3"/>
  <c r="G150" i="3"/>
  <c r="B24" i="2"/>
  <c r="A24" i="2"/>
  <c r="C165" i="3"/>
  <c r="BE147" i="3"/>
  <c r="BE148" i="3" s="1"/>
  <c r="I23" i="2" s="1"/>
  <c r="BD147" i="3"/>
  <c r="BC147" i="3"/>
  <c r="BA147" i="3"/>
  <c r="G147" i="3"/>
  <c r="BB147" i="3" s="1"/>
  <c r="BE146" i="3"/>
  <c r="BD146" i="3"/>
  <c r="BC146" i="3"/>
  <c r="BC148" i="3" s="1"/>
  <c r="G23" i="2" s="1"/>
  <c r="BA146" i="3"/>
  <c r="BA148" i="3" s="1"/>
  <c r="E23" i="2" s="1"/>
  <c r="G146" i="3"/>
  <c r="B23" i="2"/>
  <c r="A23" i="2"/>
  <c r="C148" i="3"/>
  <c r="BE143" i="3"/>
  <c r="BD143" i="3"/>
  <c r="BC143" i="3"/>
  <c r="BB143" i="3"/>
  <c r="BA143" i="3"/>
  <c r="G143" i="3"/>
  <c r="BE142" i="3"/>
  <c r="BD142" i="3"/>
  <c r="BC142" i="3"/>
  <c r="BA142" i="3"/>
  <c r="G142" i="3"/>
  <c r="BB142" i="3" s="1"/>
  <c r="BE141" i="3"/>
  <c r="BD141" i="3"/>
  <c r="BC141" i="3"/>
  <c r="BA141" i="3"/>
  <c r="G141" i="3"/>
  <c r="BB141" i="3" s="1"/>
  <c r="BE140" i="3"/>
  <c r="BD140" i="3"/>
  <c r="BC140" i="3"/>
  <c r="BA140" i="3"/>
  <c r="G140" i="3"/>
  <c r="BB140" i="3" s="1"/>
  <c r="BE139" i="3"/>
  <c r="BD139" i="3"/>
  <c r="BC139" i="3"/>
  <c r="BA139" i="3"/>
  <c r="G139" i="3"/>
  <c r="BB139" i="3" s="1"/>
  <c r="BE138" i="3"/>
  <c r="BD138" i="3"/>
  <c r="BC138" i="3"/>
  <c r="BA138" i="3"/>
  <c r="G138" i="3"/>
  <c r="BB138" i="3" s="1"/>
  <c r="BE137" i="3"/>
  <c r="BD137" i="3"/>
  <c r="BC137" i="3"/>
  <c r="BA137" i="3"/>
  <c r="G137" i="3"/>
  <c r="BB137" i="3" s="1"/>
  <c r="BE136" i="3"/>
  <c r="BD136" i="3"/>
  <c r="BC136" i="3"/>
  <c r="BA136" i="3"/>
  <c r="G136" i="3"/>
  <c r="BB136" i="3" s="1"/>
  <c r="BE135" i="3"/>
  <c r="BD135" i="3"/>
  <c r="BC135" i="3"/>
  <c r="BA135" i="3"/>
  <c r="G135" i="3"/>
  <c r="BB135" i="3" s="1"/>
  <c r="BE134" i="3"/>
  <c r="BD134" i="3"/>
  <c r="BC134" i="3"/>
  <c r="BA134" i="3"/>
  <c r="G134" i="3"/>
  <c r="BB134" i="3" s="1"/>
  <c r="BE133" i="3"/>
  <c r="BD133" i="3"/>
  <c r="BC133" i="3"/>
  <c r="BA133" i="3"/>
  <c r="G133" i="3"/>
  <c r="BB133" i="3" s="1"/>
  <c r="BE132" i="3"/>
  <c r="BD132" i="3"/>
  <c r="BC132" i="3"/>
  <c r="BA132" i="3"/>
  <c r="G132" i="3"/>
  <c r="BB132" i="3" s="1"/>
  <c r="BE131" i="3"/>
  <c r="BD131" i="3"/>
  <c r="BC131" i="3"/>
  <c r="BA131" i="3"/>
  <c r="G131" i="3"/>
  <c r="BB131" i="3" s="1"/>
  <c r="BE130" i="3"/>
  <c r="BD130" i="3"/>
  <c r="BC130" i="3"/>
  <c r="BA130" i="3"/>
  <c r="G130" i="3"/>
  <c r="BB130" i="3" s="1"/>
  <c r="BE129" i="3"/>
  <c r="BD129" i="3"/>
  <c r="BC129" i="3"/>
  <c r="BA129" i="3"/>
  <c r="G129" i="3"/>
  <c r="BB129" i="3" s="1"/>
  <c r="BE128" i="3"/>
  <c r="BD128" i="3"/>
  <c r="BC128" i="3"/>
  <c r="BA128" i="3"/>
  <c r="G128" i="3"/>
  <c r="BB128" i="3" s="1"/>
  <c r="BE127" i="3"/>
  <c r="BD127" i="3"/>
  <c r="BC127" i="3"/>
  <c r="BA127" i="3"/>
  <c r="G127" i="3"/>
  <c r="BB127" i="3" s="1"/>
  <c r="BE126" i="3"/>
  <c r="BD126" i="3"/>
  <c r="BC126" i="3"/>
  <c r="BA126" i="3"/>
  <c r="G126" i="3"/>
  <c r="BB126" i="3" s="1"/>
  <c r="BE125" i="3"/>
  <c r="BD125" i="3"/>
  <c r="BC125" i="3"/>
  <c r="BA125" i="3"/>
  <c r="G125" i="3"/>
  <c r="BB125" i="3" s="1"/>
  <c r="BE124" i="3"/>
  <c r="BD124" i="3"/>
  <c r="BC124" i="3"/>
  <c r="BA124" i="3"/>
  <c r="G124" i="3"/>
  <c r="BB124" i="3" s="1"/>
  <c r="BE123" i="3"/>
  <c r="BD123" i="3"/>
  <c r="BC123" i="3"/>
  <c r="BA123" i="3"/>
  <c r="G123" i="3"/>
  <c r="BB123" i="3" s="1"/>
  <c r="BE122" i="3"/>
  <c r="BD122" i="3"/>
  <c r="BC122" i="3"/>
  <c r="BA122" i="3"/>
  <c r="G122" i="3"/>
  <c r="BB122" i="3" s="1"/>
  <c r="BE121" i="3"/>
  <c r="BD121" i="3"/>
  <c r="BC121" i="3"/>
  <c r="BA121" i="3"/>
  <c r="G121" i="3"/>
  <c r="BB121" i="3" s="1"/>
  <c r="BE120" i="3"/>
  <c r="BD120" i="3"/>
  <c r="BC120" i="3"/>
  <c r="BA120" i="3"/>
  <c r="G120" i="3"/>
  <c r="B22" i="2"/>
  <c r="A22" i="2"/>
  <c r="C144" i="3"/>
  <c r="BD117" i="3"/>
  <c r="BC117" i="3"/>
  <c r="BB117" i="3"/>
  <c r="BA117" i="3"/>
  <c r="G117" i="3"/>
  <c r="BE117" i="3" s="1"/>
  <c r="BD116" i="3"/>
  <c r="BC116" i="3"/>
  <c r="BB116" i="3"/>
  <c r="BA116" i="3"/>
  <c r="G116" i="3"/>
  <c r="BE116" i="3" s="1"/>
  <c r="BD115" i="3"/>
  <c r="BC115" i="3"/>
  <c r="BC118" i="3" s="1"/>
  <c r="G21" i="2" s="1"/>
  <c r="BB115" i="3"/>
  <c r="BA115" i="3"/>
  <c r="G115" i="3"/>
  <c r="B21" i="2"/>
  <c r="A21" i="2"/>
  <c r="C118" i="3"/>
  <c r="BE112" i="3"/>
  <c r="BD112" i="3"/>
  <c r="BC112" i="3"/>
  <c r="BA112" i="3"/>
  <c r="G112" i="3"/>
  <c r="BB112" i="3" s="1"/>
  <c r="BE111" i="3"/>
  <c r="BD111" i="3"/>
  <c r="BC111" i="3"/>
  <c r="BA111" i="3"/>
  <c r="G111" i="3"/>
  <c r="BB111" i="3" s="1"/>
  <c r="BE110" i="3"/>
  <c r="BD110" i="3"/>
  <c r="BC110" i="3"/>
  <c r="BA110" i="3"/>
  <c r="G110" i="3"/>
  <c r="BB110" i="3" s="1"/>
  <c r="BE109" i="3"/>
  <c r="BD109" i="3"/>
  <c r="BC109" i="3"/>
  <c r="BA109" i="3"/>
  <c r="G109" i="3"/>
  <c r="BB109" i="3" s="1"/>
  <c r="BE108" i="3"/>
  <c r="BD108" i="3"/>
  <c r="BC108" i="3"/>
  <c r="BA108" i="3"/>
  <c r="BA113" i="3" s="1"/>
  <c r="E20" i="2" s="1"/>
  <c r="G108" i="3"/>
  <c r="BB108" i="3" s="1"/>
  <c r="BE107" i="3"/>
  <c r="BD107" i="3"/>
  <c r="BC107" i="3"/>
  <c r="BA107" i="3"/>
  <c r="G107" i="3"/>
  <c r="BB107" i="3" s="1"/>
  <c r="BE106" i="3"/>
  <c r="BD106" i="3"/>
  <c r="BC106" i="3"/>
  <c r="BA106" i="3"/>
  <c r="G106" i="3"/>
  <c r="BB106" i="3" s="1"/>
  <c r="BE105" i="3"/>
  <c r="BD105" i="3"/>
  <c r="BC105" i="3"/>
  <c r="BA105" i="3"/>
  <c r="G105" i="3"/>
  <c r="B20" i="2"/>
  <c r="A20" i="2"/>
  <c r="C113" i="3"/>
  <c r="BE102" i="3"/>
  <c r="BD102" i="3"/>
  <c r="BC102" i="3"/>
  <c r="BA102" i="3"/>
  <c r="G102" i="3"/>
  <c r="BB102" i="3" s="1"/>
  <c r="BE101" i="3"/>
  <c r="BD101" i="3"/>
  <c r="BC101" i="3"/>
  <c r="BA101" i="3"/>
  <c r="G101" i="3"/>
  <c r="BB101" i="3" s="1"/>
  <c r="BE100" i="3"/>
  <c r="BD100" i="3"/>
  <c r="BC100" i="3"/>
  <c r="BA100" i="3"/>
  <c r="G100" i="3"/>
  <c r="BB100" i="3" s="1"/>
  <c r="BE99" i="3"/>
  <c r="BD99" i="3"/>
  <c r="BC99" i="3"/>
  <c r="BA99" i="3"/>
  <c r="G99" i="3"/>
  <c r="BB99" i="3" s="1"/>
  <c r="BE98" i="3"/>
  <c r="BD98" i="3"/>
  <c r="BC98" i="3"/>
  <c r="BA98" i="3"/>
  <c r="G98" i="3"/>
  <c r="BB98" i="3" s="1"/>
  <c r="BE97" i="3"/>
  <c r="BD97" i="3"/>
  <c r="BC97" i="3"/>
  <c r="BA97" i="3"/>
  <c r="G97" i="3"/>
  <c r="BB97" i="3" s="1"/>
  <c r="BE96" i="3"/>
  <c r="BD96" i="3"/>
  <c r="BC96" i="3"/>
  <c r="BA96" i="3"/>
  <c r="G96" i="3"/>
  <c r="BB96" i="3" s="1"/>
  <c r="BE95" i="3"/>
  <c r="BD95" i="3"/>
  <c r="BC95" i="3"/>
  <c r="BA95" i="3"/>
  <c r="G95" i="3"/>
  <c r="BB95" i="3" s="1"/>
  <c r="BE94" i="3"/>
  <c r="BD94" i="3"/>
  <c r="BC94" i="3"/>
  <c r="BA94" i="3"/>
  <c r="G94" i="3"/>
  <c r="BB94" i="3" s="1"/>
  <c r="BE93" i="3"/>
  <c r="BD93" i="3"/>
  <c r="BC93" i="3"/>
  <c r="BA93" i="3"/>
  <c r="G93" i="3"/>
  <c r="BB93" i="3" s="1"/>
  <c r="BE92" i="3"/>
  <c r="BD92" i="3"/>
  <c r="BC92" i="3"/>
  <c r="BA92" i="3"/>
  <c r="G92" i="3"/>
  <c r="BB92" i="3" s="1"/>
  <c r="B19" i="2"/>
  <c r="A19" i="2"/>
  <c r="C103" i="3"/>
  <c r="BE89" i="3"/>
  <c r="BD89" i="3"/>
  <c r="BC89" i="3"/>
  <c r="BA89" i="3"/>
  <c r="G89" i="3"/>
  <c r="BB89" i="3" s="1"/>
  <c r="BE88" i="3"/>
  <c r="BD88" i="3"/>
  <c r="BC88" i="3"/>
  <c r="BA88" i="3"/>
  <c r="G88" i="3"/>
  <c r="BB88" i="3" s="1"/>
  <c r="BE87" i="3"/>
  <c r="BD87" i="3"/>
  <c r="BC87" i="3"/>
  <c r="BA87" i="3"/>
  <c r="G87" i="3"/>
  <c r="BB87" i="3" s="1"/>
  <c r="BE86" i="3"/>
  <c r="BD86" i="3"/>
  <c r="BC86" i="3"/>
  <c r="BA86" i="3"/>
  <c r="G86" i="3"/>
  <c r="BB86" i="3" s="1"/>
  <c r="BE85" i="3"/>
  <c r="BD85" i="3"/>
  <c r="BC85" i="3"/>
  <c r="BA85" i="3"/>
  <c r="G85" i="3"/>
  <c r="BB85" i="3" s="1"/>
  <c r="BE84" i="3"/>
  <c r="BD84" i="3"/>
  <c r="BC84" i="3"/>
  <c r="BA84" i="3"/>
  <c r="G84" i="3"/>
  <c r="BB84" i="3" s="1"/>
  <c r="BE83" i="3"/>
  <c r="BD83" i="3"/>
  <c r="BC83" i="3"/>
  <c r="BA83" i="3"/>
  <c r="G83" i="3"/>
  <c r="BB83" i="3" s="1"/>
  <c r="BE82" i="3"/>
  <c r="BD82" i="3"/>
  <c r="BC82" i="3"/>
  <c r="BA82" i="3"/>
  <c r="G82" i="3"/>
  <c r="BB82" i="3" s="1"/>
  <c r="BE81" i="3"/>
  <c r="BD81" i="3"/>
  <c r="BC81" i="3"/>
  <c r="BB81" i="3"/>
  <c r="BA81" i="3"/>
  <c r="G81" i="3"/>
  <c r="B18" i="2"/>
  <c r="A18" i="2"/>
  <c r="C90" i="3"/>
  <c r="BE78" i="3"/>
  <c r="BD78" i="3"/>
  <c r="BC78" i="3"/>
  <c r="BA78" i="3"/>
  <c r="G78" i="3"/>
  <c r="BB78" i="3" s="1"/>
  <c r="BE77" i="3"/>
  <c r="BD77" i="3"/>
  <c r="BC77" i="3"/>
  <c r="BA77" i="3"/>
  <c r="G77" i="3"/>
  <c r="BB77" i="3" s="1"/>
  <c r="BE76" i="3"/>
  <c r="BE79" i="3" s="1"/>
  <c r="I17" i="2" s="1"/>
  <c r="BD76" i="3"/>
  <c r="BC76" i="3"/>
  <c r="BA76" i="3"/>
  <c r="G76" i="3"/>
  <c r="B17" i="2"/>
  <c r="A17" i="2"/>
  <c r="C79" i="3"/>
  <c r="BE73" i="3"/>
  <c r="BE74" i="3" s="1"/>
  <c r="I16" i="2" s="1"/>
  <c r="BD73" i="3"/>
  <c r="BD74" i="3" s="1"/>
  <c r="H16" i="2" s="1"/>
  <c r="BC73" i="3"/>
  <c r="BA73" i="3"/>
  <c r="BA74" i="3" s="1"/>
  <c r="E16" i="2" s="1"/>
  <c r="G73" i="3"/>
  <c r="G74" i="3" s="1"/>
  <c r="B16" i="2"/>
  <c r="A16" i="2"/>
  <c r="BC74" i="3"/>
  <c r="G16" i="2" s="1"/>
  <c r="C74" i="3"/>
  <c r="BE70" i="3"/>
  <c r="BD70" i="3"/>
  <c r="BC70" i="3"/>
  <c r="BA70" i="3"/>
  <c r="G70" i="3"/>
  <c r="BB70" i="3" s="1"/>
  <c r="BE69" i="3"/>
  <c r="BD69" i="3"/>
  <c r="BC69" i="3"/>
  <c r="BC71" i="3" s="1"/>
  <c r="G15" i="2" s="1"/>
  <c r="BA69" i="3"/>
  <c r="G69" i="3"/>
  <c r="BB69" i="3" s="1"/>
  <c r="BE68" i="3"/>
  <c r="BD68" i="3"/>
  <c r="BC68" i="3"/>
  <c r="BA68" i="3"/>
  <c r="G68" i="3"/>
  <c r="BB68" i="3" s="1"/>
  <c r="BE67" i="3"/>
  <c r="BE71" i="3" s="1"/>
  <c r="I15" i="2" s="1"/>
  <c r="BD67" i="3"/>
  <c r="BC67" i="3"/>
  <c r="BA67" i="3"/>
  <c r="G67" i="3"/>
  <c r="B15" i="2"/>
  <c r="A15" i="2"/>
  <c r="C71" i="3"/>
  <c r="BE64" i="3"/>
  <c r="BD64" i="3"/>
  <c r="BC64" i="3"/>
  <c r="BB64" i="3"/>
  <c r="G64" i="3"/>
  <c r="BA64" i="3" s="1"/>
  <c r="BE63" i="3"/>
  <c r="BD63" i="3"/>
  <c r="BC63" i="3"/>
  <c r="BB63" i="3"/>
  <c r="G63" i="3"/>
  <c r="BA63" i="3" s="1"/>
  <c r="BE62" i="3"/>
  <c r="BD62" i="3"/>
  <c r="BC62" i="3"/>
  <c r="BB62" i="3"/>
  <c r="G62" i="3"/>
  <c r="BA62" i="3" s="1"/>
  <c r="BE61" i="3"/>
  <c r="BD61" i="3"/>
  <c r="BC61" i="3"/>
  <c r="BB61" i="3"/>
  <c r="G61" i="3"/>
  <c r="BA61" i="3" s="1"/>
  <c r="BE60" i="3"/>
  <c r="BD60" i="3"/>
  <c r="BC60" i="3"/>
  <c r="BB60" i="3"/>
  <c r="G60" i="3"/>
  <c r="BA60" i="3" s="1"/>
  <c r="BE59" i="3"/>
  <c r="BD59" i="3"/>
  <c r="BC59" i="3"/>
  <c r="BB59" i="3"/>
  <c r="G59" i="3"/>
  <c r="BA59" i="3" s="1"/>
  <c r="BE58" i="3"/>
  <c r="BD58" i="3"/>
  <c r="BC58" i="3"/>
  <c r="BB58" i="3"/>
  <c r="G58" i="3"/>
  <c r="BA58" i="3" s="1"/>
  <c r="BE57" i="3"/>
  <c r="BD57" i="3"/>
  <c r="BC57" i="3"/>
  <c r="BB57" i="3"/>
  <c r="G57" i="3"/>
  <c r="BA57" i="3" s="1"/>
  <c r="BE56" i="3"/>
  <c r="BD56" i="3"/>
  <c r="BC56" i="3"/>
  <c r="BB56" i="3"/>
  <c r="G56" i="3"/>
  <c r="BA56" i="3" s="1"/>
  <c r="BE55" i="3"/>
  <c r="BD55" i="3"/>
  <c r="BC55" i="3"/>
  <c r="BB55" i="3"/>
  <c r="G55" i="3"/>
  <c r="BA55" i="3" s="1"/>
  <c r="BE54" i="3"/>
  <c r="BD54" i="3"/>
  <c r="BC54" i="3"/>
  <c r="BB54" i="3"/>
  <c r="G54" i="3"/>
  <c r="BA54" i="3" s="1"/>
  <c r="BE53" i="3"/>
  <c r="BD53" i="3"/>
  <c r="BC53" i="3"/>
  <c r="BB53" i="3"/>
  <c r="G53" i="3"/>
  <c r="BA53" i="3" s="1"/>
  <c r="BE52" i="3"/>
  <c r="BD52" i="3"/>
  <c r="BC52" i="3"/>
  <c r="BB52" i="3"/>
  <c r="G52" i="3"/>
  <c r="BA52" i="3" s="1"/>
  <c r="BE51" i="3"/>
  <c r="BD51" i="3"/>
  <c r="BC51" i="3"/>
  <c r="BB51" i="3"/>
  <c r="G51" i="3"/>
  <c r="BA51" i="3" s="1"/>
  <c r="BE50" i="3"/>
  <c r="BD50" i="3"/>
  <c r="BC50" i="3"/>
  <c r="BB50" i="3"/>
  <c r="G50" i="3"/>
  <c r="BA50" i="3" s="1"/>
  <c r="BE49" i="3"/>
  <c r="BD49" i="3"/>
  <c r="BC49" i="3"/>
  <c r="BB49" i="3"/>
  <c r="G49" i="3"/>
  <c r="BA49" i="3" s="1"/>
  <c r="BE48" i="3"/>
  <c r="BE65" i="3" s="1"/>
  <c r="I14" i="2" s="1"/>
  <c r="BD48" i="3"/>
  <c r="BC48" i="3"/>
  <c r="BB48" i="3"/>
  <c r="G48" i="3"/>
  <c r="B14" i="2"/>
  <c r="A14" i="2"/>
  <c r="C65" i="3"/>
  <c r="BE45" i="3"/>
  <c r="BE46" i="3" s="1"/>
  <c r="I13" i="2" s="1"/>
  <c r="BD45" i="3"/>
  <c r="BD46" i="3" s="1"/>
  <c r="H13" i="2" s="1"/>
  <c r="BC45" i="3"/>
  <c r="BC46" i="3" s="1"/>
  <c r="G13" i="2" s="1"/>
  <c r="BB45" i="3"/>
  <c r="BB46" i="3" s="1"/>
  <c r="F13" i="2" s="1"/>
  <c r="G45" i="3"/>
  <c r="B13" i="2"/>
  <c r="A13" i="2"/>
  <c r="C46" i="3"/>
  <c r="BE42" i="3"/>
  <c r="BD42" i="3"/>
  <c r="BC42" i="3"/>
  <c r="BB42" i="3"/>
  <c r="G42" i="3"/>
  <c r="BA42" i="3" s="1"/>
  <c r="BE41" i="3"/>
  <c r="BD41" i="3"/>
  <c r="BC41" i="3"/>
  <c r="BB41" i="3"/>
  <c r="G41" i="3"/>
  <c r="BA41" i="3" s="1"/>
  <c r="BE40" i="3"/>
  <c r="BD40" i="3"/>
  <c r="BC40" i="3"/>
  <c r="BB40" i="3"/>
  <c r="G40" i="3"/>
  <c r="BA40" i="3" s="1"/>
  <c r="BE39" i="3"/>
  <c r="BD39" i="3"/>
  <c r="BC39" i="3"/>
  <c r="BB39" i="3"/>
  <c r="G39" i="3"/>
  <c r="BA39" i="3" s="1"/>
  <c r="BE38" i="3"/>
  <c r="BD38" i="3"/>
  <c r="BC38" i="3"/>
  <c r="BB38" i="3"/>
  <c r="G38" i="3"/>
  <c r="BA38" i="3" s="1"/>
  <c r="BE37" i="3"/>
  <c r="BD37" i="3"/>
  <c r="BC37" i="3"/>
  <c r="BC43" i="3" s="1"/>
  <c r="G12" i="2" s="1"/>
  <c r="BB37" i="3"/>
  <c r="G37" i="3"/>
  <c r="BA37" i="3" s="1"/>
  <c r="BE36" i="3"/>
  <c r="BD36" i="3"/>
  <c r="BC36" i="3"/>
  <c r="BB36" i="3"/>
  <c r="G36" i="3"/>
  <c r="B12" i="2"/>
  <c r="A12" i="2"/>
  <c r="C43" i="3"/>
  <c r="BE33" i="3"/>
  <c r="BD33" i="3"/>
  <c r="BC33" i="3"/>
  <c r="BB33" i="3"/>
  <c r="G33" i="3"/>
  <c r="BA33" i="3" s="1"/>
  <c r="BE32" i="3"/>
  <c r="BD32" i="3"/>
  <c r="BC32" i="3"/>
  <c r="BB32" i="3"/>
  <c r="G32" i="3"/>
  <c r="BA32" i="3" s="1"/>
  <c r="BA34" i="3" s="1"/>
  <c r="E11" i="2" s="1"/>
  <c r="B11" i="2"/>
  <c r="A11" i="2"/>
  <c r="C34" i="3"/>
  <c r="BE29" i="3"/>
  <c r="BD29" i="3"/>
  <c r="BD30" i="3" s="1"/>
  <c r="H10" i="2" s="1"/>
  <c r="BC29" i="3"/>
  <c r="BC30" i="3" s="1"/>
  <c r="G10" i="2" s="1"/>
  <c r="BB29" i="3"/>
  <c r="BB30" i="3" s="1"/>
  <c r="F10" i="2" s="1"/>
  <c r="G29" i="3"/>
  <c r="G30" i="3" s="1"/>
  <c r="B10" i="2"/>
  <c r="A10" i="2"/>
  <c r="BE30" i="3"/>
  <c r="I10" i="2" s="1"/>
  <c r="C30" i="3"/>
  <c r="BE26" i="3"/>
  <c r="BD26" i="3"/>
  <c r="BC26" i="3"/>
  <c r="BB26" i="3"/>
  <c r="G26" i="3"/>
  <c r="BA26" i="3" s="1"/>
  <c r="BE25" i="3"/>
  <c r="BD25" i="3"/>
  <c r="BC25" i="3"/>
  <c r="BC27" i="3" s="1"/>
  <c r="G9" i="2" s="1"/>
  <c r="BB25" i="3"/>
  <c r="G25" i="3"/>
  <c r="BA25" i="3" s="1"/>
  <c r="B9" i="2"/>
  <c r="A9" i="2"/>
  <c r="C27" i="3"/>
  <c r="BE22" i="3"/>
  <c r="BD22" i="3"/>
  <c r="BC22" i="3"/>
  <c r="BB22" i="3"/>
  <c r="G22" i="3"/>
  <c r="BA22" i="3" s="1"/>
  <c r="BE21" i="3"/>
  <c r="BD21" i="3"/>
  <c r="BC21" i="3"/>
  <c r="BB21" i="3"/>
  <c r="G21" i="3"/>
  <c r="BA21" i="3" s="1"/>
  <c r="BE20" i="3"/>
  <c r="BD20" i="3"/>
  <c r="BC20" i="3"/>
  <c r="BB20" i="3"/>
  <c r="G20" i="3"/>
  <c r="BA20" i="3" s="1"/>
  <c r="BE19" i="3"/>
  <c r="BD19" i="3"/>
  <c r="BC19" i="3"/>
  <c r="BB19" i="3"/>
  <c r="G19" i="3"/>
  <c r="BA19" i="3" s="1"/>
  <c r="BE18" i="3"/>
  <c r="BD18" i="3"/>
  <c r="BC18" i="3"/>
  <c r="BB18" i="3"/>
  <c r="G18" i="3"/>
  <c r="BA18" i="3" s="1"/>
  <c r="BE17" i="3"/>
  <c r="BD17" i="3"/>
  <c r="BC17" i="3"/>
  <c r="BB17" i="3"/>
  <c r="G17" i="3"/>
  <c r="BA17" i="3" s="1"/>
  <c r="BE16" i="3"/>
  <c r="BD16" i="3"/>
  <c r="BC16" i="3"/>
  <c r="BB16" i="3"/>
  <c r="G16" i="3"/>
  <c r="BA16" i="3" s="1"/>
  <c r="BE15" i="3"/>
  <c r="BE23" i="3" s="1"/>
  <c r="I8" i="2" s="1"/>
  <c r="BD15" i="3"/>
  <c r="BC15" i="3"/>
  <c r="BB15" i="3"/>
  <c r="G15" i="3"/>
  <c r="B8" i="2"/>
  <c r="A8" i="2"/>
  <c r="C23" i="3"/>
  <c r="BE12" i="3"/>
  <c r="BD12" i="3"/>
  <c r="BC12" i="3"/>
  <c r="BB12" i="3"/>
  <c r="G12" i="3"/>
  <c r="BA12" i="3" s="1"/>
  <c r="BE11" i="3"/>
  <c r="BD11" i="3"/>
  <c r="BC11" i="3"/>
  <c r="BB11" i="3"/>
  <c r="G11" i="3"/>
  <c r="BA11" i="3" s="1"/>
  <c r="BE10" i="3"/>
  <c r="BD10" i="3"/>
  <c r="BC10" i="3"/>
  <c r="BB10" i="3"/>
  <c r="G10" i="3"/>
  <c r="BA10" i="3" s="1"/>
  <c r="BE9" i="3"/>
  <c r="BD9" i="3"/>
  <c r="BC9" i="3"/>
  <c r="BB9" i="3"/>
  <c r="G9" i="3"/>
  <c r="BA9" i="3" s="1"/>
  <c r="BE8" i="3"/>
  <c r="BD8" i="3"/>
  <c r="BC8" i="3"/>
  <c r="BB8" i="3"/>
  <c r="G8" i="3"/>
  <c r="B7" i="2"/>
  <c r="A7" i="2"/>
  <c r="C13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BD34" i="3" l="1"/>
  <c r="H11" i="2" s="1"/>
  <c r="BA90" i="3"/>
  <c r="E18" i="2" s="1"/>
  <c r="BE144" i="3"/>
  <c r="I22" i="2" s="1"/>
  <c r="BA213" i="3"/>
  <c r="E30" i="2" s="1"/>
  <c r="BC13" i="3"/>
  <c r="G7" i="2" s="1"/>
  <c r="BC23" i="3"/>
  <c r="G8" i="2" s="1"/>
  <c r="BB27" i="3"/>
  <c r="F9" i="2" s="1"/>
  <c r="BA190" i="3"/>
  <c r="E27" i="2" s="1"/>
  <c r="G213" i="3"/>
  <c r="BE213" i="3"/>
  <c r="I30" i="2" s="1"/>
  <c r="BC65" i="3"/>
  <c r="G14" i="2" s="1"/>
  <c r="BC79" i="3"/>
  <c r="G17" i="2" s="1"/>
  <c r="BE103" i="3"/>
  <c r="I19" i="2" s="1"/>
  <c r="BA118" i="3"/>
  <c r="E21" i="2" s="1"/>
  <c r="BE183" i="3"/>
  <c r="I26" i="2" s="1"/>
  <c r="BE202" i="3"/>
  <c r="I28" i="2" s="1"/>
  <c r="BC209" i="3"/>
  <c r="G29" i="2" s="1"/>
  <c r="BB222" i="3"/>
  <c r="F32" i="2" s="1"/>
  <c r="G222" i="3"/>
  <c r="BC222" i="3"/>
  <c r="G32" i="2" s="1"/>
  <c r="BD213" i="3"/>
  <c r="H30" i="2" s="1"/>
  <c r="BE209" i="3"/>
  <c r="I29" i="2" s="1"/>
  <c r="BA209" i="3"/>
  <c r="E29" i="2" s="1"/>
  <c r="BC202" i="3"/>
  <c r="G28" i="2" s="1"/>
  <c r="BA202" i="3"/>
  <c r="E28" i="2" s="1"/>
  <c r="BE190" i="3"/>
  <c r="I27" i="2" s="1"/>
  <c r="BC190" i="3"/>
  <c r="G27" i="2" s="1"/>
  <c r="BC183" i="3"/>
  <c r="G26" i="2" s="1"/>
  <c r="BA183" i="3"/>
  <c r="E26" i="2" s="1"/>
  <c r="BE173" i="3"/>
  <c r="I25" i="2" s="1"/>
  <c r="BD173" i="3"/>
  <c r="H25" i="2" s="1"/>
  <c r="BA173" i="3"/>
  <c r="E25" i="2" s="1"/>
  <c r="G173" i="3"/>
  <c r="BA165" i="3"/>
  <c r="E24" i="2" s="1"/>
  <c r="BC165" i="3"/>
  <c r="G24" i="2" s="1"/>
  <c r="BA144" i="3"/>
  <c r="E22" i="2" s="1"/>
  <c r="BC144" i="3"/>
  <c r="G22" i="2" s="1"/>
  <c r="BB118" i="3"/>
  <c r="F21" i="2" s="1"/>
  <c r="BC113" i="3"/>
  <c r="G20" i="2" s="1"/>
  <c r="BD113" i="3"/>
  <c r="H20" i="2" s="1"/>
  <c r="BE113" i="3"/>
  <c r="I20" i="2" s="1"/>
  <c r="BC103" i="3"/>
  <c r="G19" i="2" s="1"/>
  <c r="BA103" i="3"/>
  <c r="E19" i="2" s="1"/>
  <c r="BE90" i="3"/>
  <c r="I18" i="2" s="1"/>
  <c r="BC90" i="3"/>
  <c r="G18" i="2" s="1"/>
  <c r="G79" i="3"/>
  <c r="BA79" i="3"/>
  <c r="E17" i="2" s="1"/>
  <c r="BA71" i="3"/>
  <c r="E15" i="2" s="1"/>
  <c r="BE43" i="3"/>
  <c r="I12" i="2" s="1"/>
  <c r="BE34" i="3"/>
  <c r="I11" i="2" s="1"/>
  <c r="BC34" i="3"/>
  <c r="G11" i="2" s="1"/>
  <c r="BE27" i="3"/>
  <c r="I9" i="2" s="1"/>
  <c r="BD27" i="3"/>
  <c r="H9" i="2" s="1"/>
  <c r="BD13" i="3"/>
  <c r="H7" i="2" s="1"/>
  <c r="BE13" i="3"/>
  <c r="I7" i="2" s="1"/>
  <c r="BA222" i="3"/>
  <c r="E32" i="2" s="1"/>
  <c r="BD23" i="3"/>
  <c r="H8" i="2" s="1"/>
  <c r="BB34" i="3"/>
  <c r="F11" i="2" s="1"/>
  <c r="BB43" i="3"/>
  <c r="F12" i="2" s="1"/>
  <c r="BD71" i="3"/>
  <c r="H15" i="2" s="1"/>
  <c r="G90" i="3"/>
  <c r="BD90" i="3"/>
  <c r="H18" i="2" s="1"/>
  <c r="G103" i="3"/>
  <c r="BD103" i="3"/>
  <c r="H19" i="2" s="1"/>
  <c r="G118" i="3"/>
  <c r="BD118" i="3"/>
  <c r="H21" i="2" s="1"/>
  <c r="BD144" i="3"/>
  <c r="H22" i="2" s="1"/>
  <c r="G148" i="3"/>
  <c r="BD165" i="3"/>
  <c r="H24" i="2" s="1"/>
  <c r="BB167" i="3"/>
  <c r="BB173" i="3" s="1"/>
  <c r="F25" i="2" s="1"/>
  <c r="BD183" i="3"/>
  <c r="H26" i="2" s="1"/>
  <c r="BC213" i="3"/>
  <c r="G30" i="2" s="1"/>
  <c r="BE222" i="3"/>
  <c r="I32" i="2" s="1"/>
  <c r="BB13" i="3"/>
  <c r="F7" i="2" s="1"/>
  <c r="G23" i="3"/>
  <c r="BD43" i="3"/>
  <c r="H12" i="2" s="1"/>
  <c r="BD65" i="3"/>
  <c r="H14" i="2" s="1"/>
  <c r="BD79" i="3"/>
  <c r="H17" i="2" s="1"/>
  <c r="G144" i="3"/>
  <c r="G165" i="3"/>
  <c r="G183" i="3"/>
  <c r="G202" i="3"/>
  <c r="BD202" i="3"/>
  <c r="H28" i="2" s="1"/>
  <c r="BD209" i="3"/>
  <c r="H29" i="2" s="1"/>
  <c r="G13" i="3"/>
  <c r="BB23" i="3"/>
  <c r="F8" i="2" s="1"/>
  <c r="BB73" i="3"/>
  <c r="BB74" i="3" s="1"/>
  <c r="F16" i="2" s="1"/>
  <c r="BB76" i="3"/>
  <c r="BB79" i="3" s="1"/>
  <c r="F17" i="2" s="1"/>
  <c r="G113" i="3"/>
  <c r="BD148" i="3"/>
  <c r="H23" i="2" s="1"/>
  <c r="G190" i="3"/>
  <c r="BD190" i="3"/>
  <c r="H27" i="2" s="1"/>
  <c r="BB192" i="3"/>
  <c r="BB202" i="3" s="1"/>
  <c r="F28" i="2" s="1"/>
  <c r="BA27" i="3"/>
  <c r="E9" i="2" s="1"/>
  <c r="BA8" i="3"/>
  <c r="BA13" i="3" s="1"/>
  <c r="E7" i="2" s="1"/>
  <c r="BA15" i="3"/>
  <c r="BA23" i="3" s="1"/>
  <c r="E8" i="2" s="1"/>
  <c r="G27" i="3"/>
  <c r="BA29" i="3"/>
  <c r="BA30" i="3" s="1"/>
  <c r="E10" i="2" s="1"/>
  <c r="G46" i="3"/>
  <c r="BA45" i="3"/>
  <c r="BA46" i="3" s="1"/>
  <c r="E13" i="2" s="1"/>
  <c r="G65" i="3"/>
  <c r="BA48" i="3"/>
  <c r="BA65" i="3" s="1"/>
  <c r="E14" i="2" s="1"/>
  <c r="G71" i="3"/>
  <c r="BB67" i="3"/>
  <c r="BB71" i="3" s="1"/>
  <c r="F15" i="2" s="1"/>
  <c r="BB190" i="3"/>
  <c r="F27" i="2" s="1"/>
  <c r="G43" i="3"/>
  <c r="BA36" i="3"/>
  <c r="BA43" i="3" s="1"/>
  <c r="E12" i="2" s="1"/>
  <c r="BB90" i="3"/>
  <c r="F18" i="2" s="1"/>
  <c r="BB103" i="3"/>
  <c r="F19" i="2" s="1"/>
  <c r="G34" i="3"/>
  <c r="BB65" i="3"/>
  <c r="F14" i="2" s="1"/>
  <c r="BB105" i="3"/>
  <c r="BB113" i="3" s="1"/>
  <c r="F20" i="2" s="1"/>
  <c r="BB146" i="3"/>
  <c r="BB148" i="3" s="1"/>
  <c r="F23" i="2" s="1"/>
  <c r="BB175" i="3"/>
  <c r="BB183" i="3" s="1"/>
  <c r="F26" i="2" s="1"/>
  <c r="BB204" i="3"/>
  <c r="BB209" i="3" s="1"/>
  <c r="F29" i="2" s="1"/>
  <c r="BB211" i="3"/>
  <c r="BB213" i="3" s="1"/>
  <c r="F30" i="2" s="1"/>
  <c r="BE115" i="3"/>
  <c r="BE118" i="3" s="1"/>
  <c r="I21" i="2" s="1"/>
  <c r="BB120" i="3"/>
  <c r="BB144" i="3" s="1"/>
  <c r="F22" i="2" s="1"/>
  <c r="BB150" i="3"/>
  <c r="BB165" i="3" s="1"/>
  <c r="F24" i="2" s="1"/>
  <c r="G33" i="2" l="1"/>
  <c r="C18" i="1" s="1"/>
  <c r="H33" i="2"/>
  <c r="C17" i="1" s="1"/>
  <c r="F33" i="2"/>
  <c r="C16" i="1" s="1"/>
  <c r="I33" i="2"/>
  <c r="C21" i="1" s="1"/>
  <c r="E33" i="2"/>
  <c r="G45" i="2" l="1"/>
  <c r="I45" i="2" s="1"/>
  <c r="G44" i="2"/>
  <c r="I44" i="2" s="1"/>
  <c r="G21" i="1" s="1"/>
  <c r="G43" i="2"/>
  <c r="I43" i="2" s="1"/>
  <c r="G20" i="1" s="1"/>
  <c r="G42" i="2"/>
  <c r="I42" i="2" s="1"/>
  <c r="G19" i="1" s="1"/>
  <c r="G41" i="2"/>
  <c r="I41" i="2" s="1"/>
  <c r="G18" i="1" s="1"/>
  <c r="G40" i="2"/>
  <c r="I40" i="2" s="1"/>
  <c r="G17" i="1" s="1"/>
  <c r="G39" i="2"/>
  <c r="I39" i="2" s="1"/>
  <c r="G16" i="1" s="1"/>
  <c r="G38" i="2"/>
  <c r="I38" i="2" s="1"/>
  <c r="C15" i="1"/>
  <c r="C19" i="1" s="1"/>
  <c r="C22" i="1" s="1"/>
  <c r="H46" i="2" l="1"/>
  <c r="G23" i="1" s="1"/>
  <c r="C23" i="1" s="1"/>
  <c r="F30" i="1" s="1"/>
  <c r="G15" i="1"/>
  <c r="F31" i="1" l="1"/>
  <c r="F34" i="1" s="1"/>
  <c r="G22" i="1"/>
</calcChain>
</file>

<file path=xl/sharedStrings.xml><?xml version="1.0" encoding="utf-8"?>
<sst xmlns="http://schemas.openxmlformats.org/spreadsheetml/2006/main" count="709" uniqueCount="478">
  <si>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</si>
  <si>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</si>
  <si>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</si>
  <si>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</si>
  <si>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</si>
  <si>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</si>
  <si>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</si>
  <si>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</si>
  <si>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</si>
  <si>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</si>
  <si>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</si>
  <si>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</si>
  <si>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</si>
  <si>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</si>
  <si>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</si>
  <si>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</si>
  <si>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</si>
  <si>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</si>
  <si>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</si>
  <si>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</si>
  <si>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</si>
  <si>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</si>
  <si>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</si>
  <si>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</si>
  <si>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</si>
  <si>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</si>
  <si>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</si>
  <si>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</si>
  <si>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</si>
  <si>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</si>
  <si>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</si>
  <si>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</si>
  <si>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</si>
  <si>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</si>
  <si>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</si>
  <si>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</si>
  <si>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</si>
  <si>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</si>
  <si>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</si>
  <si>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</si>
  <si>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</si>
  <si>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</si>
  <si>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</si>
  <si>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</si>
  <si>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</si>
  <si>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</si>
  <si>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</si>
  <si>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</si>
  <si>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</si>
  <si>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</si>
  <si>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</si>
  <si>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</si>
  <si>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</si>
  <si>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</si>
  <si>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</si>
  <si>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</si>
  <si>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</si>
  <si>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</si>
  <si>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</si>
  <si>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</si>
  <si>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</si>
  <si>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</si>
  <si>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</si>
  <si>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</si>
  <si>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</si>
  <si>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</si>
  <si>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</si>
  <si>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</si>
  <si>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</si>
  <si>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</si>
  <si>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</si>
  <si>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</si>
  <si>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</si>
  <si>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</si>
  <si>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</si>
  <si>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</si>
  <si>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</si>
  <si>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</si>
  <si>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056-2016</t>
  </si>
  <si>
    <t>3</t>
  </si>
  <si>
    <t>Svislé a kompletní konstrukce</t>
  </si>
  <si>
    <t>311101214R00</t>
  </si>
  <si>
    <t xml:space="preserve">Vytvoření prostupů pl. do 0,20 m2 v zdech </t>
  </si>
  <si>
    <t>317168112R00</t>
  </si>
  <si>
    <t xml:space="preserve">Překlad POROTHERM plochý 115x71x1250 mm </t>
  </si>
  <si>
    <t>kus</t>
  </si>
  <si>
    <t>340235212R00</t>
  </si>
  <si>
    <t>Zazdívka otvorů 0,0225 m2 cihlami, tl.zdi nad 10cm elektro, vypínčů</t>
  </si>
  <si>
    <t>342255024R00</t>
  </si>
  <si>
    <t xml:space="preserve">Příčky z desek Ytong tl. 10 cm </t>
  </si>
  <si>
    <t>m2</t>
  </si>
  <si>
    <t>346234311R00</t>
  </si>
  <si>
    <t xml:space="preserve">Zazdívka rýh 15 x 30 cm a vytvoření průduchu </t>
  </si>
  <si>
    <t>61</t>
  </si>
  <si>
    <t>Upravy povrchů vnitřní</t>
  </si>
  <si>
    <t>602011144R00</t>
  </si>
  <si>
    <t xml:space="preserve">Štuk na stěnách vnitřní Cemix 113 ručně </t>
  </si>
  <si>
    <t>612401191R00</t>
  </si>
  <si>
    <t xml:space="preserve">Omítka malých ploch vnitřních stěn do 0,09 m2 </t>
  </si>
  <si>
    <t>612403399R00</t>
  </si>
  <si>
    <t xml:space="preserve">Hrubá výplň rýh ve stěnách maltou el. a ZTI </t>
  </si>
  <si>
    <t>m</t>
  </si>
  <si>
    <t>613473115R00</t>
  </si>
  <si>
    <t xml:space="preserve">Příplatek za zabudované rohovníky </t>
  </si>
  <si>
    <t>619481118U00</t>
  </si>
  <si>
    <t xml:space="preserve">Potažení ploch sklovlákno+tmel </t>
  </si>
  <si>
    <t>619991001U00</t>
  </si>
  <si>
    <t xml:space="preserve">Zakrytí podlah fólie+páska </t>
  </si>
  <si>
    <t>619991011U00</t>
  </si>
  <si>
    <t xml:space="preserve">Zakrytí konstrukcí fólie+páska </t>
  </si>
  <si>
    <t>622422021R00</t>
  </si>
  <si>
    <t xml:space="preserve">Oprava vnitřních omítek štukových. hlad, </t>
  </si>
  <si>
    <t>kpl</t>
  </si>
  <si>
    <t>64</t>
  </si>
  <si>
    <t>Výplně otvorů</t>
  </si>
  <si>
    <t>641960000R00</t>
  </si>
  <si>
    <t xml:space="preserve">Těsnění spár otvorových prvků PU pěnou </t>
  </si>
  <si>
    <t>55330318</t>
  </si>
  <si>
    <t>Zárubeň ocelová H 110   600x1970x110 L</t>
  </si>
  <si>
    <t>94</t>
  </si>
  <si>
    <t>Lešení a stavební výtahy</t>
  </si>
  <si>
    <t>941955001R00</t>
  </si>
  <si>
    <t xml:space="preserve">Lešení lehké pomocné, výška podlahy do 1,2 m </t>
  </si>
  <si>
    <t>95</t>
  </si>
  <si>
    <t>Dokončovací konstrukce na pozemních stavbách</t>
  </si>
  <si>
    <t>952901111R00</t>
  </si>
  <si>
    <t xml:space="preserve">Vyčištění budov o výšce podlaží do 4 m </t>
  </si>
  <si>
    <t>952902110R00</t>
  </si>
  <si>
    <t xml:space="preserve">Čištění zametáním v místnostech a chodbách </t>
  </si>
  <si>
    <t>97</t>
  </si>
  <si>
    <t>Prorážení otvorů</t>
  </si>
  <si>
    <t>970031030R00</t>
  </si>
  <si>
    <t xml:space="preserve">Vrtání jádrové do zdiva cihelného d 30 mm </t>
  </si>
  <si>
    <t>971028451R00</t>
  </si>
  <si>
    <t xml:space="preserve">Vybourání otvorů zeď smíš. pl. 0,25 m2, </t>
  </si>
  <si>
    <t>973031345R00</t>
  </si>
  <si>
    <t xml:space="preserve">Vysekání kapes zeď cih. MVC pl. 0,25 m2, hl. 30 cm </t>
  </si>
  <si>
    <t>974036131R00</t>
  </si>
  <si>
    <t xml:space="preserve">Vysek ryh zdi ci hl 10cm s 15cm </t>
  </si>
  <si>
    <t>974042539R00</t>
  </si>
  <si>
    <t xml:space="preserve">Příplatek za dalších 10 cm šířky rýhy hl. do 5 cm </t>
  </si>
  <si>
    <t>978059521R00</t>
  </si>
  <si>
    <t xml:space="preserve">Odsekání vnitřních obkladů stěn </t>
  </si>
  <si>
    <t>978059541U00</t>
  </si>
  <si>
    <t>Příplatek za odsek. malých ploch vnitř. obkladu keramického</t>
  </si>
  <si>
    <t>99</t>
  </si>
  <si>
    <t>Staveništní přesun hmot</t>
  </si>
  <si>
    <t>999281111R00</t>
  </si>
  <si>
    <t xml:space="preserve">Přesun hmot pro opravy a údržbu do výšky 25 m </t>
  </si>
  <si>
    <t>t</t>
  </si>
  <si>
    <t>F0807</t>
  </si>
  <si>
    <t>Elektroinstalace</t>
  </si>
  <si>
    <t>740991100U00</t>
  </si>
  <si>
    <t xml:space="preserve">Celk prohlídka elrozvodu -revize </t>
  </si>
  <si>
    <t>740991110U00</t>
  </si>
  <si>
    <t xml:space="preserve">Výsek ryh zdi  hl 5 cm s 5 cm pro elektroinstalací </t>
  </si>
  <si>
    <t>742221130U00</t>
  </si>
  <si>
    <t xml:space="preserve">Mtž rozváděč sestava </t>
  </si>
  <si>
    <t>742223300U00</t>
  </si>
  <si>
    <t xml:space="preserve">Mtž rozváděč skříňka přechod+víko </t>
  </si>
  <si>
    <t>742263100U00</t>
  </si>
  <si>
    <t xml:space="preserve">Mtž skříň svorkovnicová </t>
  </si>
  <si>
    <t>742281730U00</t>
  </si>
  <si>
    <t xml:space="preserve">Mtž rozváděč vn vnitřní </t>
  </si>
  <si>
    <t>742311920U00</t>
  </si>
  <si>
    <t xml:space="preserve">Mtž konstrukce pro uchyc skříní </t>
  </si>
  <si>
    <t>742891210U00</t>
  </si>
  <si>
    <t xml:space="preserve">Zhotovení otvorů vývodek do 16mm </t>
  </si>
  <si>
    <t>742996100U00</t>
  </si>
  <si>
    <t xml:space="preserve">Oživení rozváděče se slož výstrojí </t>
  </si>
  <si>
    <t>743411112U00</t>
  </si>
  <si>
    <t xml:space="preserve">Mtž krabice zapušť PH 1904 </t>
  </si>
  <si>
    <t>744211215U01</t>
  </si>
  <si>
    <t xml:space="preserve">D+M  vodič Cu-3x2,5 </t>
  </si>
  <si>
    <t>744211216U02</t>
  </si>
  <si>
    <t xml:space="preserve">D+M vodič Cu-3x1,0 </t>
  </si>
  <si>
    <t>744221221U00</t>
  </si>
  <si>
    <t xml:space="preserve">D+M Čidlo regulace severní </t>
  </si>
  <si>
    <t>745902560U00</t>
  </si>
  <si>
    <t xml:space="preserve">Rozvin+střih kabel -2,5kg/m dl-30m </t>
  </si>
  <si>
    <t>746212160U00</t>
  </si>
  <si>
    <t xml:space="preserve">Ukončení vodič na svorkov -25mm2 </t>
  </si>
  <si>
    <t>747111113U00</t>
  </si>
  <si>
    <t xml:space="preserve">Mtž vypínač nástěn 2-2pól obyč </t>
  </si>
  <si>
    <t>747231150U00</t>
  </si>
  <si>
    <t xml:space="preserve">Mtž jistič 1pól nn -25A ve skříni </t>
  </si>
  <si>
    <t>713</t>
  </si>
  <si>
    <t>Izolace tepelné</t>
  </si>
  <si>
    <t>713100115RA0</t>
  </si>
  <si>
    <t xml:space="preserve">Tepelně izolační potrubní pouzdra 15x6 </t>
  </si>
  <si>
    <t>713100122RA0</t>
  </si>
  <si>
    <t xml:space="preserve">Tepelně izolační potrubní pouzdra 18x6 </t>
  </si>
  <si>
    <t>713100128RA0</t>
  </si>
  <si>
    <t xml:space="preserve">Tepelně izolační potrubní pouzdra 22x6 </t>
  </si>
  <si>
    <t>713100135RA0</t>
  </si>
  <si>
    <t xml:space="preserve">Tepelně izolační potrubní pouzdra 28x6 </t>
  </si>
  <si>
    <t>714</t>
  </si>
  <si>
    <t>Izolace akustické a protiotřesové</t>
  </si>
  <si>
    <t>714110802R00</t>
  </si>
  <si>
    <t xml:space="preserve">Demontáž obkladů a dlažeb keramických </t>
  </si>
  <si>
    <t>721</t>
  </si>
  <si>
    <t>Vnitřní kanalizace</t>
  </si>
  <si>
    <t>721176102R00</t>
  </si>
  <si>
    <t xml:space="preserve">Potrubí HT připojovací DN 40 x 1,8 mm </t>
  </si>
  <si>
    <t>721194104R00</t>
  </si>
  <si>
    <t xml:space="preserve">Vyvedení odpadních výpustek D 40 x 1,8 </t>
  </si>
  <si>
    <t>721194109R00</t>
  </si>
  <si>
    <t xml:space="preserve">Vyvedení odpadních výpustek D 110 x 2,3 </t>
  </si>
  <si>
    <t>722</t>
  </si>
  <si>
    <t>Vnitřní vodovod</t>
  </si>
  <si>
    <t>722172331R00</t>
  </si>
  <si>
    <t xml:space="preserve">Potrubí z PPR Instaplast, teplá, D 20/3,4 mm </t>
  </si>
  <si>
    <t>722175223R00</t>
  </si>
  <si>
    <t xml:space="preserve">Kotvící technika </t>
  </si>
  <si>
    <t>soubor</t>
  </si>
  <si>
    <t>722176332R00</t>
  </si>
  <si>
    <t xml:space="preserve">Tvarovky z plastů k polyfúz. svařování do DN 32 </t>
  </si>
  <si>
    <t>722190901R00</t>
  </si>
  <si>
    <t xml:space="preserve">Uzavření/otevření vodovodního potrubí při opravě </t>
  </si>
  <si>
    <t>722201212R00</t>
  </si>
  <si>
    <t xml:space="preserve">Nástěnka K FRIATEC pro pevné trubky 20xR1/2 </t>
  </si>
  <si>
    <t>722202412R00</t>
  </si>
  <si>
    <t xml:space="preserve">Kohout kulový nerozebíratelný PP-R INSTAPLAST D 20 </t>
  </si>
  <si>
    <t>722235522R00</t>
  </si>
  <si>
    <t xml:space="preserve">Filtr, vnitřní-vnitřní z. IVAR FIV.08412 DN 20 </t>
  </si>
  <si>
    <t>722235523R00</t>
  </si>
  <si>
    <t xml:space="preserve">Filtr, vnitřní-vnitřní z. IVAR FIV.08412 DN 25 </t>
  </si>
  <si>
    <t>722280106R00</t>
  </si>
  <si>
    <t xml:space="preserve">Tlaková zkouška vodovodního potrubí DN 32 </t>
  </si>
  <si>
    <t>723</t>
  </si>
  <si>
    <t>Vnitřní plynovod</t>
  </si>
  <si>
    <t>723160204R00</t>
  </si>
  <si>
    <t xml:space="preserve">Přípojka k plynoměru, závitová bez ochozu G 1 </t>
  </si>
  <si>
    <t>723160334R00</t>
  </si>
  <si>
    <t xml:space="preserve">Rozpěrka přípojky plynoměru G 1 </t>
  </si>
  <si>
    <t>723163105R00</t>
  </si>
  <si>
    <t xml:space="preserve">Potrubí z měděných trubek D 28 x 1,5 mm </t>
  </si>
  <si>
    <t>723163106R00</t>
  </si>
  <si>
    <t xml:space="preserve">Potrubí z měděných trubek D 35 x 1,5 mm- plyn </t>
  </si>
  <si>
    <t>723164106RT3</t>
  </si>
  <si>
    <t>Montáž potrubí z měděných trubek D 35 mm spoj lisovaný</t>
  </si>
  <si>
    <t>733162207R00</t>
  </si>
  <si>
    <t xml:space="preserve">Vybavení plyn - hup (plynoměr) sada </t>
  </si>
  <si>
    <t>soub</t>
  </si>
  <si>
    <t>733164407R00</t>
  </si>
  <si>
    <t xml:space="preserve">Press pčechod 28-1´´ </t>
  </si>
  <si>
    <t>733165507R00</t>
  </si>
  <si>
    <t xml:space="preserve">Press pčechod 35-1´´ </t>
  </si>
  <si>
    <t>733165511R00</t>
  </si>
  <si>
    <t xml:space="preserve">Nátěr plynového potrubí 2x vrchní </t>
  </si>
  <si>
    <t>733169907R00</t>
  </si>
  <si>
    <t xml:space="preserve">Plynová revizní zpráva </t>
  </si>
  <si>
    <t>998723331R00</t>
  </si>
  <si>
    <t xml:space="preserve">Přesun hmot pro vnitřní plynovod </t>
  </si>
  <si>
    <t>725</t>
  </si>
  <si>
    <t>Zařizovací předměty</t>
  </si>
  <si>
    <t>725210912R01</t>
  </si>
  <si>
    <t xml:space="preserve">Demontáž umyvadla s 1stoj.ventilem </t>
  </si>
  <si>
    <t>725210915R00</t>
  </si>
  <si>
    <t xml:space="preserve">Zpětná montáž umyvadla s 1stoj.ventilem </t>
  </si>
  <si>
    <t>725210984R00</t>
  </si>
  <si>
    <t xml:space="preserve">Odmontování rohového ventilu G 1/2 </t>
  </si>
  <si>
    <t>725210985R00</t>
  </si>
  <si>
    <t xml:space="preserve">Zpětná montáž rohového ventilu G 1/2, růžice </t>
  </si>
  <si>
    <t>725820802R00</t>
  </si>
  <si>
    <t xml:space="preserve">Demontáž baterie stojánkové do 1otvoru </t>
  </si>
  <si>
    <t>725820890R00</t>
  </si>
  <si>
    <t xml:space="preserve">Zpětná montáž baterie nástěnné do G 3/4 </t>
  </si>
  <si>
    <t>725850800R00</t>
  </si>
  <si>
    <t xml:space="preserve">Demontáž ventilu odpadního </t>
  </si>
  <si>
    <t>725850822R00</t>
  </si>
  <si>
    <t xml:space="preserve">Zpětná montáž ventilu odpadního </t>
  </si>
  <si>
    <t>730</t>
  </si>
  <si>
    <t>Ústřední vytápění</t>
  </si>
  <si>
    <t>904   R02</t>
  </si>
  <si>
    <t xml:space="preserve">Hzs-zkousky v ramci montaz.praci Topná zkouška </t>
  </si>
  <si>
    <t>hod</t>
  </si>
  <si>
    <t>913   T00</t>
  </si>
  <si>
    <t xml:space="preserve">Hzs-uvedení do provozu (oživení kotle) </t>
  </si>
  <si>
    <t>919   T00</t>
  </si>
  <si>
    <t xml:space="preserve">Hzs-vyregulování sytémů </t>
  </si>
  <si>
    <t>731</t>
  </si>
  <si>
    <t>Kotelny</t>
  </si>
  <si>
    <t>731119917R03</t>
  </si>
  <si>
    <t xml:space="preserve">Regulace RGI QAA 73 vč. interface řídicí jednotka </t>
  </si>
  <si>
    <t>731119997R03</t>
  </si>
  <si>
    <t xml:space="preserve">Čidlo teplotní drát k regulaci RGI QAA 73 </t>
  </si>
  <si>
    <t>731119998R03</t>
  </si>
  <si>
    <t xml:space="preserve">MAR zapojení a zprovoznění regulace </t>
  </si>
  <si>
    <t>731119999R03</t>
  </si>
  <si>
    <t xml:space="preserve">Kabeláž k regulaci sada </t>
  </si>
  <si>
    <t>731249111R00</t>
  </si>
  <si>
    <t xml:space="preserve">Montáž kotle kondenzačního.teplov. do 30 kW </t>
  </si>
  <si>
    <t>731249111R01</t>
  </si>
  <si>
    <t xml:space="preserve">Dodávka kotle kondenzačního 38 kW </t>
  </si>
  <si>
    <t>731249111R02</t>
  </si>
  <si>
    <t xml:space="preserve">Ventil 3cestný kulový TG/XBZ el. pohon </t>
  </si>
  <si>
    <t>731341220R00</t>
  </si>
  <si>
    <t xml:space="preserve">Automatické dopouštění 1/2´´ </t>
  </si>
  <si>
    <t>731391811R00</t>
  </si>
  <si>
    <t xml:space="preserve">Vypouštění vody z top.systému samospádem </t>
  </si>
  <si>
    <t>731391822R00</t>
  </si>
  <si>
    <t xml:space="preserve">Napouštění vody do top.systému vč.odvzd. </t>
  </si>
  <si>
    <t>731411232R00</t>
  </si>
  <si>
    <t>Odkouření-montáž komín + připojení na komín 80/125 pevné potrubí</t>
  </si>
  <si>
    <t>731411234R00</t>
  </si>
  <si>
    <t xml:space="preserve">Odkouření-LIK  Redukce 60/100-80/125 </t>
  </si>
  <si>
    <t>731411235R00</t>
  </si>
  <si>
    <t xml:space="preserve">Odkouření-LIK koleno 80/125 90st. </t>
  </si>
  <si>
    <t>731411236R00</t>
  </si>
  <si>
    <t xml:space="preserve">Odkouření-LIK revizní díl 80/125 0,5m </t>
  </si>
  <si>
    <t>731411237R00</t>
  </si>
  <si>
    <t xml:space="preserve">Odkouření-LIK trubka s hrdlem 80/125 0,5m </t>
  </si>
  <si>
    <t>731411238R00</t>
  </si>
  <si>
    <t xml:space="preserve">Odkouření-LAB koleno s trubkou 80/125 </t>
  </si>
  <si>
    <t>731411239R01</t>
  </si>
  <si>
    <t xml:space="preserve">Odkouření-LAB Ukončení ustí s přisáváním </t>
  </si>
  <si>
    <t>731411240R01</t>
  </si>
  <si>
    <t xml:space="preserve">Odkouření-LIK trubka s hrdlem 80/125 1m </t>
  </si>
  <si>
    <t>731411241R01</t>
  </si>
  <si>
    <t xml:space="preserve">Odkouření-manžeta krycí DN 125 </t>
  </si>
  <si>
    <t>731411242R01</t>
  </si>
  <si>
    <t xml:space="preserve">Odkouření-LAB trubka s hrdlem DN 80/125 1m </t>
  </si>
  <si>
    <t>731411243R01</t>
  </si>
  <si>
    <t xml:space="preserve">Odkouření-spona na spevnění spoje </t>
  </si>
  <si>
    <t>731411244R01</t>
  </si>
  <si>
    <t xml:space="preserve">Odkouření-objímka boční DN 125 </t>
  </si>
  <si>
    <t>731411245R01</t>
  </si>
  <si>
    <t xml:space="preserve">Odkouření-pronájem plošiny </t>
  </si>
  <si>
    <t>731411250R00</t>
  </si>
  <si>
    <t xml:space="preserve">Revizní komínová zpráva </t>
  </si>
  <si>
    <t>732</t>
  </si>
  <si>
    <t>Strojovny</t>
  </si>
  <si>
    <t>732331514R00</t>
  </si>
  <si>
    <t xml:space="preserve">Nádoby expanzní tlak.s memb.Expansomat I, 35 l </t>
  </si>
  <si>
    <t>998732101R00</t>
  </si>
  <si>
    <t xml:space="preserve">Přesun hmot pro strojovny, výšky do 6 m </t>
  </si>
  <si>
    <t>733</t>
  </si>
  <si>
    <t>Rozvod potrubí</t>
  </si>
  <si>
    <t>733110806R00</t>
  </si>
  <si>
    <t xml:space="preserve">Demontáž potrubí ocelového závitového do DN 15-32 </t>
  </si>
  <si>
    <t>733110808R00</t>
  </si>
  <si>
    <t xml:space="preserve">Demontáž potrubí ocelového závitového do DN 32-50 </t>
  </si>
  <si>
    <t>733163102R00</t>
  </si>
  <si>
    <t xml:space="preserve">Potrubí z měděných trubek D 15 x 1,0 mm </t>
  </si>
  <si>
    <t>733163103R00</t>
  </si>
  <si>
    <t xml:space="preserve">Potrubí z měděných trubek D 18 x 1,0 mm </t>
  </si>
  <si>
    <t>733163104R00</t>
  </si>
  <si>
    <t xml:space="preserve">Potrubí z měděných trubek D 22 x 1 ,0mm </t>
  </si>
  <si>
    <t>733163105R00</t>
  </si>
  <si>
    <t>733165002R00</t>
  </si>
  <si>
    <t xml:space="preserve">Montáž tvar.Cu pájené na měkko D 15-22 mm 1 spoj </t>
  </si>
  <si>
    <t>733165003R00</t>
  </si>
  <si>
    <t xml:space="preserve">Montáž tvar.Cu pájené na měkko D 28 mm 1 spoj </t>
  </si>
  <si>
    <t>733165662R00</t>
  </si>
  <si>
    <t xml:space="preserve">Montáž tvar.Cu pájené na měkko D 15-22 mm 2 spoje </t>
  </si>
  <si>
    <t>733167713R00</t>
  </si>
  <si>
    <t xml:space="preserve">Montáž tvar.Cu pájené na měkko D 28 mm 2 spoje </t>
  </si>
  <si>
    <t>733191914R00</t>
  </si>
  <si>
    <t xml:space="preserve">Zaslepení potrubí zavařením DN 20 </t>
  </si>
  <si>
    <t>733191916R00</t>
  </si>
  <si>
    <t xml:space="preserve">Zaslepení potrubí zavařením DN 32 </t>
  </si>
  <si>
    <t>733193810R00</t>
  </si>
  <si>
    <t xml:space="preserve">Rozřezání konzol pro potrubí z úhel.L 50x50x5 mm </t>
  </si>
  <si>
    <t>733193917R00</t>
  </si>
  <si>
    <t xml:space="preserve">Oprava-zaslepení potrubí dýnkem do D 51 mm </t>
  </si>
  <si>
    <t>998733103R00</t>
  </si>
  <si>
    <t xml:space="preserve">Přesun hmot pro rozvody potrubí, výšky do 24 m </t>
  </si>
  <si>
    <t>734</t>
  </si>
  <si>
    <t>Armatury</t>
  </si>
  <si>
    <t>734226112RT1</t>
  </si>
  <si>
    <t>Termostatická hlavice hlavice</t>
  </si>
  <si>
    <t>734226332RT2</t>
  </si>
  <si>
    <t xml:space="preserve">Ventil Verafix pro OT-VK.přímý, V-exakt DN 15 </t>
  </si>
  <si>
    <t>734229915R00</t>
  </si>
  <si>
    <t xml:space="preserve">Šroubení kul.regul.vnitř.-vnitř.z </t>
  </si>
  <si>
    <t>734231613R00</t>
  </si>
  <si>
    <t xml:space="preserve">Ventily uzavírací V 10-131-606, G 1/2 </t>
  </si>
  <si>
    <t>734255121R00</t>
  </si>
  <si>
    <t xml:space="preserve">Ventil pojistný, GIACOMINI R140 DN 20 x 2,5 bar </t>
  </si>
  <si>
    <t>734263313R00</t>
  </si>
  <si>
    <t xml:space="preserve">Šroubení topenářské, přímé, IVAR.SP 603 DN 20 </t>
  </si>
  <si>
    <t>735</t>
  </si>
  <si>
    <t>Otopná tělesa</t>
  </si>
  <si>
    <t>735111810R00</t>
  </si>
  <si>
    <t xml:space="preserve">Demontáž těles otopných ocelových deskových </t>
  </si>
  <si>
    <t>735156767R00</t>
  </si>
  <si>
    <t xml:space="preserve">Otopná tělesa panelová Radik Klasik 33  600/1200 </t>
  </si>
  <si>
    <t>735156768R00</t>
  </si>
  <si>
    <t xml:space="preserve">Otopná tělesa panelová Radik Klasik 33  600/1400 </t>
  </si>
  <si>
    <t>735156769R00</t>
  </si>
  <si>
    <t xml:space="preserve">Otopná tělesa panelová Radik Klasik 33  600/1600 </t>
  </si>
  <si>
    <t>735159330R00</t>
  </si>
  <si>
    <t xml:space="preserve">Montáž panelových těles 3řadých do délky 1980 mm </t>
  </si>
  <si>
    <t>735171302R00</t>
  </si>
  <si>
    <t xml:space="preserve">Sada konzoli navrtávacích </t>
  </si>
  <si>
    <t>735291800R00</t>
  </si>
  <si>
    <t xml:space="preserve">Demontáž konzol otopných těles do odpadu </t>
  </si>
  <si>
    <t>998735102R00</t>
  </si>
  <si>
    <t xml:space="preserve">Přesun hmot pro otopná tělesa, výšky do 12 m </t>
  </si>
  <si>
    <t>766</t>
  </si>
  <si>
    <t>Konstrukce truhlářské</t>
  </si>
  <si>
    <t>766411821R00</t>
  </si>
  <si>
    <t xml:space="preserve">Demontáž obložení-kryt radiátoru </t>
  </si>
  <si>
    <t>766411833R00</t>
  </si>
  <si>
    <t xml:space="preserve">D+M obložení-kryt radiátoru </t>
  </si>
  <si>
    <t>998766202R00</t>
  </si>
  <si>
    <t xml:space="preserve">Přesun hmot pro truhlářské konstr., výšky do 12 m </t>
  </si>
  <si>
    <t>611002</t>
  </si>
  <si>
    <t xml:space="preserve">Dveře vnitřní plné 1 kříd. 80x197 cm prof. </t>
  </si>
  <si>
    <t>6114</t>
  </si>
  <si>
    <t>Obklad stěn tělocvičny vč. roštu, výška obložení  2800 mm</t>
  </si>
  <si>
    <t>771</t>
  </si>
  <si>
    <t>Podlahy z dlaždic a obklady</t>
  </si>
  <si>
    <t>771475034R00</t>
  </si>
  <si>
    <t xml:space="preserve">Obklad soklíků keram.stupňov., tmel,20x10 H 10 cm </t>
  </si>
  <si>
    <t>771479001R00</t>
  </si>
  <si>
    <t xml:space="preserve">Řezání dlaždic keramických pro soklíky </t>
  </si>
  <si>
    <t>771578011R00</t>
  </si>
  <si>
    <t xml:space="preserve">Spára podlaha - stěna, silikonem </t>
  </si>
  <si>
    <t>771579191U00</t>
  </si>
  <si>
    <t xml:space="preserve">Přípl podlaha keram plocha -5m2 </t>
  </si>
  <si>
    <t>771579196U00</t>
  </si>
  <si>
    <t xml:space="preserve">Přípl podl keram spára tmel 2složky </t>
  </si>
  <si>
    <t>771773912U00</t>
  </si>
  <si>
    <t xml:space="preserve">Mtž dlažba keramika lepení </t>
  </si>
  <si>
    <t>771773944U00</t>
  </si>
  <si>
    <t xml:space="preserve">Dodávka obklad keramiký </t>
  </si>
  <si>
    <t>998771103R00</t>
  </si>
  <si>
    <t xml:space="preserve">Přesun hmot pro podlahy z dlaždic, výšky do 24 m </t>
  </si>
  <si>
    <t>59763160</t>
  </si>
  <si>
    <t>Dlažba slinutá protiskluz 300x300</t>
  </si>
  <si>
    <t>781</t>
  </si>
  <si>
    <t>Obklady keramické</t>
  </si>
  <si>
    <t>781111115R00</t>
  </si>
  <si>
    <t xml:space="preserve">Otvor v obkladačce diamant.korunkou prům.do 30 mm </t>
  </si>
  <si>
    <t>781475116RV2</t>
  </si>
  <si>
    <t>Obklad vnitřní stěn keramický, do tmele, 30x20 cm CARO FK flex (lepidlo), ASO-Fugenbunt (spára)</t>
  </si>
  <si>
    <t>585820001</t>
  </si>
  <si>
    <t>Tmel lepicí Rifix</t>
  </si>
  <si>
    <t>kg</t>
  </si>
  <si>
    <t>585866004</t>
  </si>
  <si>
    <t>Tmel spárovací Rigidur 511581</t>
  </si>
  <si>
    <t>585866006</t>
  </si>
  <si>
    <t>Ravak tmel sylikon</t>
  </si>
  <si>
    <t>bm</t>
  </si>
  <si>
    <t>784</t>
  </si>
  <si>
    <t>Malby</t>
  </si>
  <si>
    <t>784125201R00</t>
  </si>
  <si>
    <t xml:space="preserve">Penetrace podkladu malby </t>
  </si>
  <si>
    <t>784125212R00</t>
  </si>
  <si>
    <t xml:space="preserve">Malba tekutá Jupol Classic, bílá, bez penetrace,2x </t>
  </si>
  <si>
    <t>999</t>
  </si>
  <si>
    <t>Poplatky za skládky</t>
  </si>
  <si>
    <t>199000000R00</t>
  </si>
  <si>
    <t xml:space="preserve">Poplatek za skladku suti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</si>
  <si>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</si>
  <si>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</si>
  <si>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</si>
  <si>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</si>
  <si>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</si>
  <si>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</si>
  <si>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</si>
  <si>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</si>
  <si>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</si>
  <si>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</si>
  <si>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</si>
  <si>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</si>
  <si>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</si>
  <si>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</si>
  <si>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</si>
  <si>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</si>
  <si>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</si>
  <si>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</si>
  <si>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Ing. Ladislav Strakoš</t>
  </si>
  <si>
    <t>Ing.T. Lefner</t>
  </si>
  <si>
    <t>1. 9. 20156</t>
  </si>
  <si>
    <t>rekonstrukce  topného systému tělocvičny  Slezké Diakonie na ul. Rolnická č.  55 v Ostravě - Nové Vsi "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</si>
</sst>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4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3" fillId="2" borderId="10" xfId="1" applyFont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10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14" fontId="3" fillId="0" borderId="35" xfId="0" applyNumberFormat="1" applyFont="1" applyBorder="1"/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pageSetUpPr fitToPage="1"/>
  </sheetPr>
  <dimension ref="A1:BE55"/>
  <sheetViews>
    <sheetView tabSelected="1" workbookViewId="0">
      <selection activeCell="E29" sqref="E29"/>
    </sheetView>
  </sheetViews>
  <sheetFormatPr defaultRowHeight="12.75" x14ac:dyDescent="0.2"/>
  <cols>
    <col min="1" max="1" width="2" customWidth="1"/>
    <col min="2" max="2" width="14.85546875" customWidth="1"/>
    <col min="3" max="3" width="17.85546875" customWidth="1"/>
    <col min="4" max="4" width="14.5703125" customWidth="1"/>
    <col min="5" max="5" width="30.710937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1</v>
      </c>
      <c r="B2" s="4"/>
      <c r="C2" s="5">
        <f>Rekapitulace!H1</f>
        <v>0</v>
      </c>
      <c r="D2" s="5">
        <f>Rekapitulace!G2</f>
        <v>0</v>
      </c>
      <c r="E2" s="6"/>
      <c r="F2" s="7" t="s">
        <v>2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57" ht="12.95" customHeight="1" x14ac:dyDescent="0.2">
      <c r="A5" s="17" t="s">
        <v>75</v>
      </c>
      <c r="B5" s="18"/>
      <c r="C5" s="19" t="s">
        <v>75</v>
      </c>
      <c r="D5" s="20"/>
      <c r="E5" s="18"/>
      <c r="F5" s="13" t="s">
        <v>7</v>
      </c>
      <c r="G5" s="14"/>
    </row>
    <row r="6" spans="1:57" ht="12.95" customHeight="1" x14ac:dyDescent="0.2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57" ht="12.95" customHeight="1" x14ac:dyDescent="0.2">
      <c r="A7" s="24" t="s">
        <v>78</v>
      </c>
      <c r="B7" s="25"/>
      <c r="C7" s="26" t="s">
        <v>477</v>
      </c>
      <c r="D7" s="27"/>
      <c r="E7" s="27"/>
      <c r="F7" s="28" t="s">
        <v>11</v>
      </c>
      <c r="G7" s="22">
        <f>IF(PocetMJ=0,,ROUND((F30+F32)/PocetMJ,1))</f>
        <v>0</v>
      </c>
    </row>
    <row r="8" spans="1:57" x14ac:dyDescent="0.2">
      <c r="A8" s="29" t="s">
        <v>12</v>
      </c>
      <c r="B8" s="13"/>
      <c r="C8" s="201"/>
      <c r="D8" s="201"/>
      <c r="E8" s="202"/>
      <c r="F8" s="30" t="s">
        <v>13</v>
      </c>
      <c r="G8" s="31"/>
      <c r="H8" s="32"/>
      <c r="I8" s="33"/>
    </row>
    <row r="9" spans="1:57" x14ac:dyDescent="0.2">
      <c r="A9" s="29" t="s">
        <v>14</v>
      </c>
      <c r="B9" s="13"/>
      <c r="C9" s="201">
        <f>Projektant</f>
        <v>0</v>
      </c>
      <c r="D9" s="201"/>
      <c r="E9" s="202"/>
      <c r="F9" s="13"/>
      <c r="G9" s="34"/>
      <c r="H9" s="35"/>
    </row>
    <row r="10" spans="1:57" x14ac:dyDescent="0.2">
      <c r="A10" s="29" t="s">
        <v>15</v>
      </c>
      <c r="B10" s="13"/>
      <c r="C10" s="201"/>
      <c r="D10" s="201"/>
      <c r="E10" s="201"/>
      <c r="F10" s="36"/>
      <c r="G10" s="37"/>
      <c r="H10" s="38"/>
    </row>
    <row r="11" spans="1:57" ht="13.5" customHeight="1" x14ac:dyDescent="0.2">
      <c r="A11" s="29" t="s">
        <v>16</v>
      </c>
      <c r="B11" s="13"/>
      <c r="C11" s="201"/>
      <c r="D11" s="201"/>
      <c r="E11" s="201"/>
      <c r="F11" s="39" t="s">
        <v>17</v>
      </c>
      <c r="G11" s="40" t="s">
        <v>78</v>
      </c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18</v>
      </c>
      <c r="B12" s="10"/>
      <c r="C12" s="203"/>
      <c r="D12" s="203"/>
      <c r="E12" s="203"/>
      <c r="F12" s="43" t="s">
        <v>19</v>
      </c>
      <c r="G12" s="44"/>
      <c r="H12" s="35"/>
    </row>
    <row r="13" spans="1:57" ht="28.5" customHeight="1" thickBot="1" x14ac:dyDescent="0.25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57" ht="15.95" customHeight="1" x14ac:dyDescent="0.2">
      <c r="A15" s="54"/>
      <c r="B15" s="55" t="s">
        <v>23</v>
      </c>
      <c r="C15" s="56">
        <f>HSV</f>
        <v>0</v>
      </c>
      <c r="D15" s="57" t="str">
        <f>Rekapitulace!A38</f>
        <v>Ztížené výrobní podmínky</v>
      </c>
      <c r="E15" s="58"/>
      <c r="F15" s="59"/>
      <c r="G15" s="56">
        <f>Rekapitulace!I38</f>
        <v>0</v>
      </c>
    </row>
    <row r="16" spans="1:57" ht="15.95" customHeight="1" x14ac:dyDescent="0.2">
      <c r="A16" s="54" t="s">
        <v>24</v>
      </c>
      <c r="B16" s="55" t="s">
        <v>25</v>
      </c>
      <c r="C16" s="56">
        <f>PSV</f>
        <v>0</v>
      </c>
      <c r="D16" s="9" t="str">
        <f>Rekapitulace!A39</f>
        <v>Oborová přirážka</v>
      </c>
      <c r="E16" s="60"/>
      <c r="F16" s="61"/>
      <c r="G16" s="56">
        <f>Rekapitulace!I39</f>
        <v>0</v>
      </c>
    </row>
    <row r="17" spans="1:7" ht="15.95" customHeight="1" x14ac:dyDescent="0.2">
      <c r="A17" s="54" t="s">
        <v>26</v>
      </c>
      <c r="B17" s="55" t="s">
        <v>27</v>
      </c>
      <c r="C17" s="56">
        <f>Mont</f>
        <v>0</v>
      </c>
      <c r="D17" s="9" t="str">
        <f>Rekapitulace!A40</f>
        <v>Přesun stavebních kapacit</v>
      </c>
      <c r="E17" s="60"/>
      <c r="F17" s="61"/>
      <c r="G17" s="56">
        <f>Rekapitulace!I40</f>
        <v>0</v>
      </c>
    </row>
    <row r="18" spans="1:7" ht="15.95" customHeight="1" x14ac:dyDescent="0.2">
      <c r="A18" s="62" t="s">
        <v>28</v>
      </c>
      <c r="B18" s="63" t="s">
        <v>29</v>
      </c>
      <c r="C18" s="56">
        <f>Dodavka</f>
        <v>0</v>
      </c>
      <c r="D18" s="9" t="str">
        <f>Rekapitulace!A41</f>
        <v>Mimostaveništní doprava</v>
      </c>
      <c r="E18" s="60"/>
      <c r="F18" s="61"/>
      <c r="G18" s="56">
        <f>Rekapitulace!I41</f>
        <v>0</v>
      </c>
    </row>
    <row r="19" spans="1:7" ht="15.95" customHeight="1" x14ac:dyDescent="0.2">
      <c r="A19" s="64" t="s">
        <v>30</v>
      </c>
      <c r="B19" s="55"/>
      <c r="C19" s="56">
        <f>SUM(C15:C18)</f>
        <v>0</v>
      </c>
      <c r="D19" s="9" t="str">
        <f>Rekapitulace!A42</f>
        <v>Zařízení staveniště</v>
      </c>
      <c r="E19" s="60"/>
      <c r="F19" s="61"/>
      <c r="G19" s="56">
        <f>Rekapitulace!I42</f>
        <v>0</v>
      </c>
    </row>
    <row r="20" spans="1:7" ht="15.95" customHeight="1" x14ac:dyDescent="0.2">
      <c r="A20" s="64"/>
      <c r="B20" s="55"/>
      <c r="C20" s="56"/>
      <c r="D20" s="9" t="str">
        <f>Rekapitulace!A43</f>
        <v>Provoz investora</v>
      </c>
      <c r="E20" s="60"/>
      <c r="F20" s="61"/>
      <c r="G20" s="56">
        <f>Rekapitulace!I43</f>
        <v>0</v>
      </c>
    </row>
    <row r="21" spans="1:7" ht="15.95" customHeight="1" x14ac:dyDescent="0.2">
      <c r="A21" s="64" t="s">
        <v>31</v>
      </c>
      <c r="B21" s="55"/>
      <c r="C21" s="56">
        <f>HZS</f>
        <v>0</v>
      </c>
      <c r="D21" s="9" t="str">
        <f>Rekapitulace!A44</f>
        <v>Kompletační činnost (IČD)</v>
      </c>
      <c r="E21" s="60"/>
      <c r="F21" s="61"/>
      <c r="G21" s="56">
        <f>Rekapitulace!I44</f>
        <v>0</v>
      </c>
    </row>
    <row r="22" spans="1:7" ht="15.95" customHeight="1" x14ac:dyDescent="0.2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 x14ac:dyDescent="0.25">
      <c r="A23" s="204" t="s">
        <v>34</v>
      </c>
      <c r="B23" s="205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x14ac:dyDescent="0.2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x14ac:dyDescent="0.2">
      <c r="A25" s="65" t="s">
        <v>39</v>
      </c>
      <c r="B25" s="66"/>
      <c r="C25" s="76" t="s">
        <v>474</v>
      </c>
      <c r="D25" s="66" t="s">
        <v>39</v>
      </c>
      <c r="E25" s="77"/>
      <c r="F25" s="78" t="s">
        <v>39</v>
      </c>
      <c r="G25" s="79" t="s">
        <v>475</v>
      </c>
    </row>
    <row r="26" spans="1:7" ht="37.5" customHeight="1" x14ac:dyDescent="0.2">
      <c r="A26" s="65" t="s">
        <v>40</v>
      </c>
      <c r="B26" s="80"/>
      <c r="C26" s="76" t="s">
        <v>476</v>
      </c>
      <c r="D26" s="66" t="s">
        <v>40</v>
      </c>
      <c r="E26" s="77"/>
      <c r="F26" s="78" t="s">
        <v>40</v>
      </c>
      <c r="G26" s="198" t="s">
        <v>6</v>
      </c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43</v>
      </c>
      <c r="B30" s="86"/>
      <c r="C30" s="87">
        <v>21</v>
      </c>
      <c r="D30" s="86" t="s">
        <v>44</v>
      </c>
      <c r="E30" s="88"/>
      <c r="F30" s="206">
        <f>C23-F32</f>
        <v>0</v>
      </c>
      <c r="G30" s="207"/>
    </row>
    <row r="31" spans="1:7" x14ac:dyDescent="0.2">
      <c r="A31" s="85" t="s">
        <v>45</v>
      </c>
      <c r="B31" s="86"/>
      <c r="C31" s="87">
        <f>SazbaDPH1</f>
        <v>21</v>
      </c>
      <c r="D31" s="86" t="s">
        <v>46</v>
      </c>
      <c r="E31" s="88"/>
      <c r="F31" s="206">
        <f>ROUND(PRODUCT(F30,C31/100),0)</f>
        <v>0</v>
      </c>
      <c r="G31" s="207"/>
    </row>
    <row r="32" spans="1:7" x14ac:dyDescent="0.2">
      <c r="A32" s="85" t="s">
        <v>43</v>
      </c>
      <c r="B32" s="86"/>
      <c r="C32" s="87">
        <v>0</v>
      </c>
      <c r="D32" s="86" t="s">
        <v>46</v>
      </c>
      <c r="E32" s="88"/>
      <c r="F32" s="206">
        <v>0</v>
      </c>
      <c r="G32" s="207"/>
    </row>
    <row r="33" spans="1:8" x14ac:dyDescent="0.2">
      <c r="A33" s="85" t="s">
        <v>45</v>
      </c>
      <c r="B33" s="89"/>
      <c r="C33" s="90">
        <f>SazbaDPH2</f>
        <v>0</v>
      </c>
      <c r="D33" s="86" t="s">
        <v>46</v>
      </c>
      <c r="E33" s="61"/>
      <c r="F33" s="206">
        <f>ROUND(PRODUCT(F32,C33/100),0)</f>
        <v>0</v>
      </c>
      <c r="G33" s="207"/>
    </row>
    <row r="34" spans="1:8" s="94" customFormat="1" ht="19.5" customHeight="1" thickBot="1" x14ac:dyDescent="0.3">
      <c r="A34" s="91" t="s">
        <v>47</v>
      </c>
      <c r="B34" s="92"/>
      <c r="C34" s="92"/>
      <c r="D34" s="92"/>
      <c r="E34" s="93"/>
      <c r="F34" s="208">
        <f>ROUND(SUM(F30:F33),0)</f>
        <v>0</v>
      </c>
      <c r="G34" s="209"/>
    </row>
    <row r="36" spans="1:8" x14ac:dyDescent="0.2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 x14ac:dyDescent="0.2">
      <c r="A37" s="95"/>
      <c r="B37" s="200"/>
      <c r="C37" s="200"/>
      <c r="D37" s="200"/>
      <c r="E37" s="200"/>
      <c r="F37" s="200"/>
      <c r="G37" s="200"/>
      <c r="H37" t="s">
        <v>6</v>
      </c>
    </row>
    <row r="38" spans="1:8" ht="12.75" customHeight="1" x14ac:dyDescent="0.2">
      <c r="A38" s="96"/>
      <c r="B38" s="200"/>
      <c r="C38" s="200"/>
      <c r="D38" s="200"/>
      <c r="E38" s="200"/>
      <c r="F38" s="200"/>
      <c r="G38" s="200"/>
      <c r="H38" t="s">
        <v>6</v>
      </c>
    </row>
    <row r="39" spans="1:8" x14ac:dyDescent="0.2">
      <c r="A39" s="96"/>
      <c r="B39" s="200"/>
      <c r="C39" s="200"/>
      <c r="D39" s="200"/>
      <c r="E39" s="200"/>
      <c r="F39" s="200"/>
      <c r="G39" s="200"/>
      <c r="H39" t="s">
        <v>6</v>
      </c>
    </row>
    <row r="40" spans="1:8" x14ac:dyDescent="0.2">
      <c r="A40" s="96"/>
      <c r="B40" s="200"/>
      <c r="C40" s="200"/>
      <c r="D40" s="200"/>
      <c r="E40" s="200"/>
      <c r="F40" s="200"/>
      <c r="G40" s="200"/>
      <c r="H40" t="s">
        <v>6</v>
      </c>
    </row>
    <row r="41" spans="1:8" x14ac:dyDescent="0.2">
      <c r="A41" s="96"/>
      <c r="B41" s="200"/>
      <c r="C41" s="200"/>
      <c r="D41" s="200"/>
      <c r="E41" s="200"/>
      <c r="F41" s="200"/>
      <c r="G41" s="200"/>
      <c r="H41" t="s">
        <v>6</v>
      </c>
    </row>
    <row r="42" spans="1:8" x14ac:dyDescent="0.2">
      <c r="A42" s="96"/>
      <c r="B42" s="200"/>
      <c r="C42" s="200"/>
      <c r="D42" s="200"/>
      <c r="E42" s="200"/>
      <c r="F42" s="200"/>
      <c r="G42" s="200"/>
      <c r="H42" t="s">
        <v>6</v>
      </c>
    </row>
    <row r="43" spans="1:8" x14ac:dyDescent="0.2">
      <c r="A43" s="96"/>
      <c r="B43" s="200"/>
      <c r="C43" s="200"/>
      <c r="D43" s="200"/>
      <c r="E43" s="200"/>
      <c r="F43" s="200"/>
      <c r="G43" s="200"/>
      <c r="H43" t="s">
        <v>6</v>
      </c>
    </row>
    <row r="44" spans="1:8" x14ac:dyDescent="0.2">
      <c r="A44" s="96"/>
      <c r="B44" s="200"/>
      <c r="C44" s="200"/>
      <c r="D44" s="200"/>
      <c r="E44" s="200"/>
      <c r="F44" s="200"/>
      <c r="G44" s="200"/>
      <c r="H44" t="s">
        <v>6</v>
      </c>
    </row>
    <row r="45" spans="1:8" ht="0.75" customHeight="1" x14ac:dyDescent="0.2">
      <c r="A45" s="96"/>
      <c r="B45" s="200"/>
      <c r="C45" s="200"/>
      <c r="D45" s="200"/>
      <c r="E45" s="200"/>
      <c r="F45" s="200"/>
      <c r="G45" s="200"/>
      <c r="H45" t="s">
        <v>6</v>
      </c>
    </row>
    <row r="46" spans="1:8" x14ac:dyDescent="0.2">
      <c r="B46" s="199"/>
      <c r="C46" s="199"/>
      <c r="D46" s="199"/>
      <c r="E46" s="199"/>
      <c r="F46" s="199"/>
      <c r="G46" s="199"/>
    </row>
    <row r="47" spans="1:8" x14ac:dyDescent="0.2">
      <c r="B47" s="199"/>
      <c r="C47" s="199"/>
      <c r="D47" s="199"/>
      <c r="E47" s="199"/>
      <c r="F47" s="199"/>
      <c r="G47" s="199"/>
    </row>
    <row r="48" spans="1:8" x14ac:dyDescent="0.2">
      <c r="B48" s="199"/>
      <c r="C48" s="199"/>
      <c r="D48" s="199"/>
      <c r="E48" s="199"/>
      <c r="F48" s="199"/>
      <c r="G48" s="199"/>
    </row>
    <row r="49" spans="2:7" x14ac:dyDescent="0.2">
      <c r="B49" s="199"/>
      <c r="C49" s="199"/>
      <c r="D49" s="199"/>
      <c r="E49" s="199"/>
      <c r="F49" s="199"/>
      <c r="G49" s="199"/>
    </row>
    <row r="50" spans="2:7" x14ac:dyDescent="0.2">
      <c r="B50" s="199"/>
      <c r="C50" s="199"/>
      <c r="D50" s="199"/>
      <c r="E50" s="199"/>
      <c r="F50" s="199"/>
      <c r="G50" s="199"/>
    </row>
    <row r="51" spans="2:7" x14ac:dyDescent="0.2">
      <c r="B51" s="199"/>
      <c r="C51" s="199"/>
      <c r="D51" s="199"/>
      <c r="E51" s="199"/>
      <c r="F51" s="199"/>
      <c r="G51" s="199"/>
    </row>
    <row r="52" spans="2:7" x14ac:dyDescent="0.2">
      <c r="B52" s="199"/>
      <c r="C52" s="199"/>
      <c r="D52" s="199"/>
      <c r="E52" s="199"/>
      <c r="F52" s="199"/>
      <c r="G52" s="199"/>
    </row>
    <row r="53" spans="2:7" x14ac:dyDescent="0.2">
      <c r="B53" s="199"/>
      <c r="C53" s="199"/>
      <c r="D53" s="199"/>
      <c r="E53" s="199"/>
      <c r="F53" s="199"/>
      <c r="G53" s="199"/>
    </row>
    <row r="54" spans="2:7" x14ac:dyDescent="0.2">
      <c r="B54" s="199"/>
      <c r="C54" s="199"/>
      <c r="D54" s="199"/>
      <c r="E54" s="199"/>
      <c r="F54" s="199"/>
      <c r="G54" s="199"/>
    </row>
    <row r="55" spans="2:7" x14ac:dyDescent="0.2">
      <c r="B55" s="199"/>
      <c r="C55" s="199"/>
      <c r="D55" s="199"/>
      <c r="E55" s="199"/>
      <c r="F55" s="199"/>
      <c r="G55" s="199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scale="84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97"/>
  <sheetViews>
    <sheetView topLeftCell="A13" workbookViewId="0">
      <selection activeCell="K32" sqref="K32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210" t="s">
        <v>49</v>
      </c>
      <c r="B1" s="211"/>
      <c r="C1" s="97" t="str">
        <f>CONCATENATE(cislostavby," ",nazevstavby)</f>
        <v>056-2016 rekonstrukce  topného systému tělocvičny  Slezké Diakonie na ul. Rolnická č.  55 v Ostravě - Nové Vsi " .</v>
      </c>
      <c r="D1" s="98"/>
      <c r="E1" s="99"/>
      <c r="F1" s="98"/>
      <c r="G1" s="100" t="s">
        <v>50</v>
      </c>
      <c r="H1" s="101"/>
      <c r="I1" s="102"/>
    </row>
    <row r="2" spans="1:9" ht="13.5" thickBot="1" x14ac:dyDescent="0.25">
      <c r="A2" s="212" t="s">
        <v>51</v>
      </c>
      <c r="B2" s="213"/>
      <c r="C2" s="103" t="str">
        <f>CONCATENATE(cisloobjektu," ",nazevobjektu)</f>
        <v>1 1</v>
      </c>
      <c r="D2" s="104"/>
      <c r="E2" s="105"/>
      <c r="F2" s="104"/>
      <c r="G2" s="214"/>
      <c r="H2" s="215"/>
      <c r="I2" s="216"/>
    </row>
    <row r="3" spans="1:9" ht="13.5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 x14ac:dyDescent="0.25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 x14ac:dyDescent="0.25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x14ac:dyDescent="0.2">
      <c r="A7" s="194" t="str">
        <f>Položky!B7</f>
        <v>3</v>
      </c>
      <c r="B7" s="115" t="str">
        <f>Položky!C7</f>
        <v>Svislé a kompletní konstrukce</v>
      </c>
      <c r="C7" s="66"/>
      <c r="D7" s="116"/>
      <c r="E7" s="195">
        <f>Položky!BA13</f>
        <v>0</v>
      </c>
      <c r="F7" s="196">
        <f>Položky!BB13</f>
        <v>0</v>
      </c>
      <c r="G7" s="196">
        <f>Položky!BC13</f>
        <v>0</v>
      </c>
      <c r="H7" s="196">
        <f>Položky!BD13</f>
        <v>0</v>
      </c>
      <c r="I7" s="197">
        <f>Položky!BE13</f>
        <v>0</v>
      </c>
    </row>
    <row r="8" spans="1:9" s="35" customFormat="1" x14ac:dyDescent="0.2">
      <c r="A8" s="194" t="str">
        <f>Položky!B14</f>
        <v>61</v>
      </c>
      <c r="B8" s="115" t="str">
        <f>Položky!C14</f>
        <v>Upravy povrchů vnitřní</v>
      </c>
      <c r="C8" s="66"/>
      <c r="D8" s="116"/>
      <c r="E8" s="195">
        <f>Položky!BA23</f>
        <v>0</v>
      </c>
      <c r="F8" s="196">
        <f>Položky!BB23</f>
        <v>0</v>
      </c>
      <c r="G8" s="196">
        <f>Položky!BC23</f>
        <v>0</v>
      </c>
      <c r="H8" s="196">
        <f>Položky!BD23</f>
        <v>0</v>
      </c>
      <c r="I8" s="197">
        <f>Položky!BE23</f>
        <v>0</v>
      </c>
    </row>
    <row r="9" spans="1:9" s="35" customFormat="1" x14ac:dyDescent="0.2">
      <c r="A9" s="194" t="str">
        <f>Položky!B24</f>
        <v>64</v>
      </c>
      <c r="B9" s="115" t="str">
        <f>Položky!C24</f>
        <v>Výplně otvorů</v>
      </c>
      <c r="C9" s="66"/>
      <c r="D9" s="116"/>
      <c r="E9" s="195">
        <f>Položky!BA27</f>
        <v>0</v>
      </c>
      <c r="F9" s="196">
        <f>Položky!BB27</f>
        <v>0</v>
      </c>
      <c r="G9" s="196">
        <f>Položky!BC27</f>
        <v>0</v>
      </c>
      <c r="H9" s="196">
        <f>Položky!BD27</f>
        <v>0</v>
      </c>
      <c r="I9" s="197">
        <f>Položky!BE27</f>
        <v>0</v>
      </c>
    </row>
    <row r="10" spans="1:9" s="35" customFormat="1" x14ac:dyDescent="0.2">
      <c r="A10" s="194" t="str">
        <f>Položky!B28</f>
        <v>94</v>
      </c>
      <c r="B10" s="115" t="str">
        <f>Položky!C28</f>
        <v>Lešení a stavební výtahy</v>
      </c>
      <c r="C10" s="66"/>
      <c r="D10" s="116"/>
      <c r="E10" s="195">
        <f>Položky!BA30</f>
        <v>0</v>
      </c>
      <c r="F10" s="196">
        <f>Položky!BB30</f>
        <v>0</v>
      </c>
      <c r="G10" s="196">
        <f>Položky!BC30</f>
        <v>0</v>
      </c>
      <c r="H10" s="196">
        <f>Položky!BD30</f>
        <v>0</v>
      </c>
      <c r="I10" s="197">
        <f>Položky!BE30</f>
        <v>0</v>
      </c>
    </row>
    <row r="11" spans="1:9" s="35" customFormat="1" x14ac:dyDescent="0.2">
      <c r="A11" s="194" t="str">
        <f>Položky!B31</f>
        <v>95</v>
      </c>
      <c r="B11" s="115" t="str">
        <f>Položky!C31</f>
        <v>Dokončovací konstrukce na pozemních stavbách</v>
      </c>
      <c r="C11" s="66"/>
      <c r="D11" s="116"/>
      <c r="E11" s="195">
        <f>Položky!BA34</f>
        <v>0</v>
      </c>
      <c r="F11" s="196">
        <f>Položky!BB34</f>
        <v>0</v>
      </c>
      <c r="G11" s="196">
        <f>Položky!BC34</f>
        <v>0</v>
      </c>
      <c r="H11" s="196">
        <f>Položky!BD34</f>
        <v>0</v>
      </c>
      <c r="I11" s="197">
        <f>Položky!BE34</f>
        <v>0</v>
      </c>
    </row>
    <row r="12" spans="1:9" s="35" customFormat="1" x14ac:dyDescent="0.2">
      <c r="A12" s="194" t="str">
        <f>Položky!B35</f>
        <v>97</v>
      </c>
      <c r="B12" s="115" t="str">
        <f>Položky!C35</f>
        <v>Prorážení otvorů</v>
      </c>
      <c r="C12" s="66"/>
      <c r="D12" s="116"/>
      <c r="E12" s="195">
        <f>Položky!BA43</f>
        <v>0</v>
      </c>
      <c r="F12" s="196">
        <f>Položky!BB43</f>
        <v>0</v>
      </c>
      <c r="G12" s="196">
        <f>Položky!BC43</f>
        <v>0</v>
      </c>
      <c r="H12" s="196">
        <f>Položky!BD43</f>
        <v>0</v>
      </c>
      <c r="I12" s="197">
        <f>Položky!BE43</f>
        <v>0</v>
      </c>
    </row>
    <row r="13" spans="1:9" s="35" customFormat="1" x14ac:dyDescent="0.2">
      <c r="A13" s="194" t="str">
        <f>Položky!B44</f>
        <v>99</v>
      </c>
      <c r="B13" s="115" t="str">
        <f>Položky!C44</f>
        <v>Staveništní přesun hmot</v>
      </c>
      <c r="C13" s="66"/>
      <c r="D13" s="116"/>
      <c r="E13" s="195">
        <f>Položky!BA46</f>
        <v>0</v>
      </c>
      <c r="F13" s="196">
        <f>Položky!BB46</f>
        <v>0</v>
      </c>
      <c r="G13" s="196">
        <f>Položky!BC46</f>
        <v>0</v>
      </c>
      <c r="H13" s="196">
        <f>Položky!BD46</f>
        <v>0</v>
      </c>
      <c r="I13" s="197">
        <f>Položky!BE46</f>
        <v>0</v>
      </c>
    </row>
    <row r="14" spans="1:9" s="35" customFormat="1" x14ac:dyDescent="0.2">
      <c r="A14" s="194" t="str">
        <f>Položky!B47</f>
        <v>F0807</v>
      </c>
      <c r="B14" s="115" t="str">
        <f>Položky!C47</f>
        <v>Elektroinstalace</v>
      </c>
      <c r="C14" s="66"/>
      <c r="D14" s="116"/>
      <c r="E14" s="195">
        <f>Položky!BA65</f>
        <v>0</v>
      </c>
      <c r="F14" s="196">
        <f>Položky!BB65</f>
        <v>0</v>
      </c>
      <c r="G14" s="196">
        <f>Položky!BC65</f>
        <v>0</v>
      </c>
      <c r="H14" s="196">
        <f>Položky!BD65</f>
        <v>0</v>
      </c>
      <c r="I14" s="197">
        <f>Položky!BE65</f>
        <v>0</v>
      </c>
    </row>
    <row r="15" spans="1:9" s="35" customFormat="1" x14ac:dyDescent="0.2">
      <c r="A15" s="194" t="str">
        <f>Položky!B66</f>
        <v>713</v>
      </c>
      <c r="B15" s="115" t="str">
        <f>Položky!C66</f>
        <v>Izolace tepelné</v>
      </c>
      <c r="C15" s="66"/>
      <c r="D15" s="116"/>
      <c r="E15" s="195">
        <f>Položky!BA71</f>
        <v>0</v>
      </c>
      <c r="F15" s="196">
        <f>Položky!BB71</f>
        <v>0</v>
      </c>
      <c r="G15" s="196">
        <f>Položky!BC71</f>
        <v>0</v>
      </c>
      <c r="H15" s="196">
        <f>Položky!BD71</f>
        <v>0</v>
      </c>
      <c r="I15" s="197">
        <f>Položky!BE71</f>
        <v>0</v>
      </c>
    </row>
    <row r="16" spans="1:9" s="35" customFormat="1" x14ac:dyDescent="0.2">
      <c r="A16" s="194" t="str">
        <f>Položky!B72</f>
        <v>714</v>
      </c>
      <c r="B16" s="115" t="str">
        <f>Položky!C72</f>
        <v>Izolace akustické a protiotřesové</v>
      </c>
      <c r="C16" s="66"/>
      <c r="D16" s="116"/>
      <c r="E16" s="195">
        <f>Položky!BA74</f>
        <v>0</v>
      </c>
      <c r="F16" s="196">
        <f>Položky!BB74</f>
        <v>0</v>
      </c>
      <c r="G16" s="196">
        <f>Položky!BC74</f>
        <v>0</v>
      </c>
      <c r="H16" s="196">
        <f>Položky!BD74</f>
        <v>0</v>
      </c>
      <c r="I16" s="197">
        <f>Položky!BE74</f>
        <v>0</v>
      </c>
    </row>
    <row r="17" spans="1:9" s="35" customFormat="1" x14ac:dyDescent="0.2">
      <c r="A17" s="194" t="str">
        <f>Položky!B75</f>
        <v>721</v>
      </c>
      <c r="B17" s="115" t="str">
        <f>Položky!C75</f>
        <v>Vnitřní kanalizace</v>
      </c>
      <c r="C17" s="66"/>
      <c r="D17" s="116"/>
      <c r="E17" s="195">
        <f>Položky!BA79</f>
        <v>0</v>
      </c>
      <c r="F17" s="196">
        <f>Položky!BB79</f>
        <v>0</v>
      </c>
      <c r="G17" s="196">
        <f>Položky!BC79</f>
        <v>0</v>
      </c>
      <c r="H17" s="196">
        <f>Položky!BD79</f>
        <v>0</v>
      </c>
      <c r="I17" s="197">
        <f>Položky!BE79</f>
        <v>0</v>
      </c>
    </row>
    <row r="18" spans="1:9" s="35" customFormat="1" x14ac:dyDescent="0.2">
      <c r="A18" s="194" t="str">
        <f>Položky!B80</f>
        <v>722</v>
      </c>
      <c r="B18" s="115" t="str">
        <f>Položky!C80</f>
        <v>Vnitřní vodovod</v>
      </c>
      <c r="C18" s="66"/>
      <c r="D18" s="116"/>
      <c r="E18" s="195">
        <f>Položky!BA90</f>
        <v>0</v>
      </c>
      <c r="F18" s="196">
        <f>Položky!BB90</f>
        <v>0</v>
      </c>
      <c r="G18" s="196">
        <f>Položky!BC90</f>
        <v>0</v>
      </c>
      <c r="H18" s="196">
        <f>Položky!BD90</f>
        <v>0</v>
      </c>
      <c r="I18" s="197">
        <f>Položky!BE90</f>
        <v>0</v>
      </c>
    </row>
    <row r="19" spans="1:9" s="35" customFormat="1" x14ac:dyDescent="0.2">
      <c r="A19" s="194" t="str">
        <f>Položky!B91</f>
        <v>723</v>
      </c>
      <c r="B19" s="115" t="str">
        <f>Položky!C91</f>
        <v>Vnitřní plynovod</v>
      </c>
      <c r="C19" s="66"/>
      <c r="D19" s="116"/>
      <c r="E19" s="195">
        <f>Položky!BA103</f>
        <v>0</v>
      </c>
      <c r="F19" s="196">
        <f>Položky!BB103</f>
        <v>0</v>
      </c>
      <c r="G19" s="196">
        <f>Položky!BC103</f>
        <v>0</v>
      </c>
      <c r="H19" s="196">
        <f>Položky!BD103</f>
        <v>0</v>
      </c>
      <c r="I19" s="197">
        <f>Položky!BE103</f>
        <v>0</v>
      </c>
    </row>
    <row r="20" spans="1:9" s="35" customFormat="1" x14ac:dyDescent="0.2">
      <c r="A20" s="194" t="str">
        <f>Položky!B104</f>
        <v>725</v>
      </c>
      <c r="B20" s="115" t="str">
        <f>Položky!C104</f>
        <v>Zařizovací předměty</v>
      </c>
      <c r="C20" s="66"/>
      <c r="D20" s="116"/>
      <c r="E20" s="195">
        <f>Položky!BA113</f>
        <v>0</v>
      </c>
      <c r="F20" s="196">
        <f>Položky!BB113</f>
        <v>0</v>
      </c>
      <c r="G20" s="196">
        <f>Položky!BC113</f>
        <v>0</v>
      </c>
      <c r="H20" s="196">
        <f>Položky!BD113</f>
        <v>0</v>
      </c>
      <c r="I20" s="197">
        <f>Položky!BE113</f>
        <v>0</v>
      </c>
    </row>
    <row r="21" spans="1:9" s="35" customFormat="1" x14ac:dyDescent="0.2">
      <c r="A21" s="194" t="str">
        <f>Položky!B114</f>
        <v>730</v>
      </c>
      <c r="B21" s="115" t="str">
        <f>Položky!C114</f>
        <v>Ústřední vytápění</v>
      </c>
      <c r="C21" s="66"/>
      <c r="D21" s="116"/>
      <c r="E21" s="195">
        <f>Položky!BA118</f>
        <v>0</v>
      </c>
      <c r="F21" s="196">
        <f>Položky!BB118</f>
        <v>0</v>
      </c>
      <c r="G21" s="196">
        <f>Položky!BC118</f>
        <v>0</v>
      </c>
      <c r="H21" s="196">
        <f>Položky!BD118</f>
        <v>0</v>
      </c>
      <c r="I21" s="197">
        <f>Položky!BE118</f>
        <v>0</v>
      </c>
    </row>
    <row r="22" spans="1:9" s="35" customFormat="1" x14ac:dyDescent="0.2">
      <c r="A22" s="194" t="str">
        <f>Položky!B119</f>
        <v>731</v>
      </c>
      <c r="B22" s="115" t="str">
        <f>Položky!C119</f>
        <v>Kotelny</v>
      </c>
      <c r="C22" s="66"/>
      <c r="D22" s="116"/>
      <c r="E22" s="195">
        <f>Položky!BA144</f>
        <v>0</v>
      </c>
      <c r="F22" s="196">
        <f>Položky!BB144</f>
        <v>0</v>
      </c>
      <c r="G22" s="196">
        <f>Položky!BC144</f>
        <v>0</v>
      </c>
      <c r="H22" s="196">
        <f>Položky!BD144</f>
        <v>0</v>
      </c>
      <c r="I22" s="197">
        <f>Položky!BE144</f>
        <v>0</v>
      </c>
    </row>
    <row r="23" spans="1:9" s="35" customFormat="1" x14ac:dyDescent="0.2">
      <c r="A23" s="194" t="str">
        <f>Položky!B145</f>
        <v>732</v>
      </c>
      <c r="B23" s="115" t="str">
        <f>Položky!C145</f>
        <v>Strojovny</v>
      </c>
      <c r="C23" s="66"/>
      <c r="D23" s="116"/>
      <c r="E23" s="195">
        <f>Položky!BA148</f>
        <v>0</v>
      </c>
      <c r="F23" s="196">
        <f>Položky!BB148</f>
        <v>0</v>
      </c>
      <c r="G23" s="196">
        <f>Položky!BC148</f>
        <v>0</v>
      </c>
      <c r="H23" s="196">
        <f>Položky!BD148</f>
        <v>0</v>
      </c>
      <c r="I23" s="197">
        <f>Položky!BE148</f>
        <v>0</v>
      </c>
    </row>
    <row r="24" spans="1:9" s="35" customFormat="1" x14ac:dyDescent="0.2">
      <c r="A24" s="194" t="str">
        <f>Položky!B149</f>
        <v>733</v>
      </c>
      <c r="B24" s="115" t="str">
        <f>Položky!C149</f>
        <v>Rozvod potrubí</v>
      </c>
      <c r="C24" s="66"/>
      <c r="D24" s="116"/>
      <c r="E24" s="195">
        <f>Položky!BA165</f>
        <v>0</v>
      </c>
      <c r="F24" s="196">
        <f>Položky!BB165</f>
        <v>0</v>
      </c>
      <c r="G24" s="196">
        <f>Položky!BC165</f>
        <v>0</v>
      </c>
      <c r="H24" s="196">
        <f>Položky!BD165</f>
        <v>0</v>
      </c>
      <c r="I24" s="197">
        <f>Položky!BE165</f>
        <v>0</v>
      </c>
    </row>
    <row r="25" spans="1:9" s="35" customFormat="1" x14ac:dyDescent="0.2">
      <c r="A25" s="194" t="str">
        <f>Položky!B166</f>
        <v>734</v>
      </c>
      <c r="B25" s="115" t="str">
        <f>Položky!C166</f>
        <v>Armatury</v>
      </c>
      <c r="C25" s="66"/>
      <c r="D25" s="116"/>
      <c r="E25" s="195">
        <f>Položky!BA173</f>
        <v>0</v>
      </c>
      <c r="F25" s="196">
        <f>Položky!BB173</f>
        <v>0</v>
      </c>
      <c r="G25" s="196">
        <f>Položky!BC173</f>
        <v>0</v>
      </c>
      <c r="H25" s="196">
        <f>Položky!BD173</f>
        <v>0</v>
      </c>
      <c r="I25" s="197">
        <f>Položky!BE173</f>
        <v>0</v>
      </c>
    </row>
    <row r="26" spans="1:9" s="35" customFormat="1" x14ac:dyDescent="0.2">
      <c r="A26" s="194" t="str">
        <f>Položky!B174</f>
        <v>735</v>
      </c>
      <c r="B26" s="115" t="str">
        <f>Položky!C174</f>
        <v>Otopná tělesa</v>
      </c>
      <c r="C26" s="66"/>
      <c r="D26" s="116"/>
      <c r="E26" s="195">
        <f>Položky!BA183</f>
        <v>0</v>
      </c>
      <c r="F26" s="196">
        <f>Položky!BB183</f>
        <v>0</v>
      </c>
      <c r="G26" s="196">
        <f>Položky!BC183</f>
        <v>0</v>
      </c>
      <c r="H26" s="196">
        <f>Položky!BD183</f>
        <v>0</v>
      </c>
      <c r="I26" s="197">
        <f>Položky!BE183</f>
        <v>0</v>
      </c>
    </row>
    <row r="27" spans="1:9" s="35" customFormat="1" x14ac:dyDescent="0.2">
      <c r="A27" s="194" t="str">
        <f>Položky!B184</f>
        <v>766</v>
      </c>
      <c r="B27" s="115" t="str">
        <f>Položky!C184</f>
        <v>Konstrukce truhlářské</v>
      </c>
      <c r="C27" s="66"/>
      <c r="D27" s="116"/>
      <c r="E27" s="195">
        <f>Položky!BA190</f>
        <v>0</v>
      </c>
      <c r="F27" s="196">
        <f>Položky!BB190</f>
        <v>0</v>
      </c>
      <c r="G27" s="196">
        <f>Položky!BC190</f>
        <v>0</v>
      </c>
      <c r="H27" s="196">
        <f>Položky!BD190</f>
        <v>0</v>
      </c>
      <c r="I27" s="197">
        <f>Položky!BE190</f>
        <v>0</v>
      </c>
    </row>
    <row r="28" spans="1:9" s="35" customFormat="1" x14ac:dyDescent="0.2">
      <c r="A28" s="194" t="str">
        <f>Položky!B191</f>
        <v>771</v>
      </c>
      <c r="B28" s="115" t="str">
        <f>Položky!C191</f>
        <v>Podlahy z dlaždic a obklady</v>
      </c>
      <c r="C28" s="66"/>
      <c r="D28" s="116"/>
      <c r="E28" s="195">
        <f>Položky!BA202</f>
        <v>0</v>
      </c>
      <c r="F28" s="196">
        <f>Položky!BB202</f>
        <v>0</v>
      </c>
      <c r="G28" s="196">
        <f>Položky!BC202</f>
        <v>0</v>
      </c>
      <c r="H28" s="196">
        <f>Položky!BD202</f>
        <v>0</v>
      </c>
      <c r="I28" s="197">
        <f>Položky!BE202</f>
        <v>0</v>
      </c>
    </row>
    <row r="29" spans="1:9" s="35" customFormat="1" x14ac:dyDescent="0.2">
      <c r="A29" s="194" t="str">
        <f>Položky!B203</f>
        <v>781</v>
      </c>
      <c r="B29" s="115" t="str">
        <f>Položky!C203</f>
        <v>Obklady keramické</v>
      </c>
      <c r="C29" s="66"/>
      <c r="D29" s="116"/>
      <c r="E29" s="195">
        <f>Položky!BA209</f>
        <v>0</v>
      </c>
      <c r="F29" s="196">
        <f>Položky!BB209</f>
        <v>0</v>
      </c>
      <c r="G29" s="196">
        <f>Položky!BC209</f>
        <v>0</v>
      </c>
      <c r="H29" s="196">
        <f>Položky!BD209</f>
        <v>0</v>
      </c>
      <c r="I29" s="197">
        <f>Položky!BE209</f>
        <v>0</v>
      </c>
    </row>
    <row r="30" spans="1:9" s="35" customFormat="1" x14ac:dyDescent="0.2">
      <c r="A30" s="194" t="str">
        <f>Položky!B210</f>
        <v>784</v>
      </c>
      <c r="B30" s="115" t="str">
        <f>Položky!C210</f>
        <v>Malby</v>
      </c>
      <c r="C30" s="66"/>
      <c r="D30" s="116"/>
      <c r="E30" s="195">
        <f>Položky!BA213</f>
        <v>0</v>
      </c>
      <c r="F30" s="196">
        <f>Položky!BB213</f>
        <v>0</v>
      </c>
      <c r="G30" s="196">
        <f>Položky!BC213</f>
        <v>0</v>
      </c>
      <c r="H30" s="196">
        <f>Položky!BD213</f>
        <v>0</v>
      </c>
      <c r="I30" s="197">
        <f>Položky!BE213</f>
        <v>0</v>
      </c>
    </row>
    <row r="31" spans="1:9" s="35" customFormat="1" x14ac:dyDescent="0.2">
      <c r="A31" s="194" t="str">
        <f>Položky!B214</f>
        <v>999</v>
      </c>
      <c r="B31" s="115" t="str">
        <f>Položky!C214</f>
        <v>Poplatky za skládky</v>
      </c>
      <c r="C31" s="66"/>
      <c r="D31" s="116"/>
      <c r="E31" s="195">
        <f>Položky!BA216</f>
        <v>0</v>
      </c>
      <c r="F31" s="196">
        <f>Položky!BB216</f>
        <v>0</v>
      </c>
      <c r="G31" s="196">
        <f>Položky!BC216</f>
        <v>0</v>
      </c>
      <c r="H31" s="196">
        <f>Položky!BD216</f>
        <v>0</v>
      </c>
      <c r="I31" s="197">
        <f>Položky!BE216</f>
        <v>0</v>
      </c>
    </row>
    <row r="32" spans="1:9" s="35" customFormat="1" ht="13.5" thickBot="1" x14ac:dyDescent="0.25">
      <c r="A32" s="194" t="str">
        <f>Položky!B217</f>
        <v>D96</v>
      </c>
      <c r="B32" s="115" t="str">
        <f>Položky!C217</f>
        <v>Přesuny suti a vybouraných hmot</v>
      </c>
      <c r="C32" s="66"/>
      <c r="D32" s="116"/>
      <c r="E32" s="195">
        <f>Položky!BA222</f>
        <v>0</v>
      </c>
      <c r="F32" s="196">
        <f>Položky!BB222</f>
        <v>0</v>
      </c>
      <c r="G32" s="196">
        <f>Položky!BC222</f>
        <v>0</v>
      </c>
      <c r="H32" s="196">
        <f>Položky!BD222</f>
        <v>0</v>
      </c>
      <c r="I32" s="197">
        <f>Položky!BE222</f>
        <v>0</v>
      </c>
    </row>
    <row r="33" spans="1:57" s="123" customFormat="1" ht="13.5" thickBot="1" x14ac:dyDescent="0.25">
      <c r="A33" s="117"/>
      <c r="B33" s="118" t="s">
        <v>58</v>
      </c>
      <c r="C33" s="118"/>
      <c r="D33" s="119"/>
      <c r="E33" s="120">
        <f>SUM(E7:E32)</f>
        <v>0</v>
      </c>
      <c r="F33" s="121">
        <f>SUM(F7:F32)</f>
        <v>0</v>
      </c>
      <c r="G33" s="121">
        <f>SUM(G7:G32)</f>
        <v>0</v>
      </c>
      <c r="H33" s="121">
        <f>SUM(H7:H32)</f>
        <v>0</v>
      </c>
      <c r="I33" s="122">
        <f>SUM(I7:I32)</f>
        <v>0</v>
      </c>
    </row>
    <row r="34" spans="1:57" x14ac:dyDescent="0.2">
      <c r="A34" s="66"/>
      <c r="B34" s="66"/>
      <c r="C34" s="66"/>
      <c r="D34" s="66"/>
      <c r="E34" s="66"/>
      <c r="F34" s="66"/>
      <c r="G34" s="66"/>
      <c r="H34" s="66"/>
      <c r="I34" s="66"/>
    </row>
    <row r="35" spans="1:57" ht="19.5" customHeight="1" x14ac:dyDescent="0.25">
      <c r="A35" s="107" t="s">
        <v>59</v>
      </c>
      <c r="B35" s="107"/>
      <c r="C35" s="107"/>
      <c r="D35" s="107"/>
      <c r="E35" s="107"/>
      <c r="F35" s="107"/>
      <c r="G35" s="124"/>
      <c r="H35" s="107"/>
      <c r="I35" s="107"/>
      <c r="BA35" s="41"/>
      <c r="BB35" s="41"/>
      <c r="BC35" s="41"/>
      <c r="BD35" s="41"/>
      <c r="BE35" s="41"/>
    </row>
    <row r="36" spans="1:57" ht="13.5" thickBot="1" x14ac:dyDescent="0.25">
      <c r="A36" s="77"/>
      <c r="B36" s="77"/>
      <c r="C36" s="77"/>
      <c r="D36" s="77"/>
      <c r="E36" s="77"/>
      <c r="F36" s="77"/>
      <c r="G36" s="77"/>
      <c r="H36" s="77"/>
      <c r="I36" s="77"/>
    </row>
    <row r="37" spans="1:57" x14ac:dyDescent="0.2">
      <c r="A37" s="71" t="s">
        <v>60</v>
      </c>
      <c r="B37" s="72"/>
      <c r="C37" s="72"/>
      <c r="D37" s="125"/>
      <c r="E37" s="126" t="s">
        <v>61</v>
      </c>
      <c r="F37" s="127" t="s">
        <v>62</v>
      </c>
      <c r="G37" s="128" t="s">
        <v>63</v>
      </c>
      <c r="H37" s="129"/>
      <c r="I37" s="130" t="s">
        <v>61</v>
      </c>
    </row>
    <row r="38" spans="1:57" x14ac:dyDescent="0.2">
      <c r="A38" s="64" t="s">
        <v>466</v>
      </c>
      <c r="B38" s="55"/>
      <c r="C38" s="55"/>
      <c r="D38" s="131"/>
      <c r="E38" s="132">
        <v>0</v>
      </c>
      <c r="F38" s="133">
        <v>0</v>
      </c>
      <c r="G38" s="134">
        <f t="shared" ref="G38:G45" si="0">CHOOSE(BA38+1,HSV+PSV,HSV+PSV+Mont,HSV+PSV+Dodavka+Mont,HSV,PSV,Mont,Dodavka,Mont+Dodavka,0)</f>
        <v>0</v>
      </c>
      <c r="H38" s="135"/>
      <c r="I38" s="136">
        <f t="shared" ref="I38:I45" si="1">E38+F38*G38/100</f>
        <v>0</v>
      </c>
      <c r="BA38">
        <v>0</v>
      </c>
    </row>
    <row r="39" spans="1:57" x14ac:dyDescent="0.2">
      <c r="A39" s="64" t="s">
        <v>467</v>
      </c>
      <c r="B39" s="55"/>
      <c r="C39" s="55"/>
      <c r="D39" s="131"/>
      <c r="E39" s="132">
        <v>0</v>
      </c>
      <c r="F39" s="133">
        <v>0</v>
      </c>
      <c r="G39" s="134">
        <f t="shared" si="0"/>
        <v>0</v>
      </c>
      <c r="H39" s="135"/>
      <c r="I39" s="136">
        <f t="shared" si="1"/>
        <v>0</v>
      </c>
      <c r="BA39">
        <v>0</v>
      </c>
    </row>
    <row r="40" spans="1:57" x14ac:dyDescent="0.2">
      <c r="A40" s="64" t="s">
        <v>468</v>
      </c>
      <c r="B40" s="55"/>
      <c r="C40" s="55"/>
      <c r="D40" s="131"/>
      <c r="E40" s="132">
        <v>0</v>
      </c>
      <c r="F40" s="133">
        <v>2.1</v>
      </c>
      <c r="G40" s="134">
        <f t="shared" si="0"/>
        <v>0</v>
      </c>
      <c r="H40" s="135"/>
      <c r="I40" s="136">
        <f t="shared" si="1"/>
        <v>0</v>
      </c>
      <c r="BA40">
        <v>0</v>
      </c>
    </row>
    <row r="41" spans="1:57" x14ac:dyDescent="0.2">
      <c r="A41" s="64" t="s">
        <v>469</v>
      </c>
      <c r="B41" s="55"/>
      <c r="C41" s="55"/>
      <c r="D41" s="131"/>
      <c r="E41" s="132">
        <v>0</v>
      </c>
      <c r="F41" s="133">
        <v>0</v>
      </c>
      <c r="G41" s="134">
        <f t="shared" si="0"/>
        <v>0</v>
      </c>
      <c r="H41" s="135"/>
      <c r="I41" s="136">
        <f t="shared" si="1"/>
        <v>0</v>
      </c>
      <c r="BA41">
        <v>0</v>
      </c>
    </row>
    <row r="42" spans="1:57" x14ac:dyDescent="0.2">
      <c r="A42" s="64" t="s">
        <v>470</v>
      </c>
      <c r="B42" s="55"/>
      <c r="C42" s="55"/>
      <c r="D42" s="131"/>
      <c r="E42" s="132">
        <v>0</v>
      </c>
      <c r="F42" s="133">
        <v>0</v>
      </c>
      <c r="G42" s="134">
        <f t="shared" si="0"/>
        <v>0</v>
      </c>
      <c r="H42" s="135"/>
      <c r="I42" s="136">
        <f t="shared" si="1"/>
        <v>0</v>
      </c>
      <c r="BA42">
        <v>1</v>
      </c>
    </row>
    <row r="43" spans="1:57" x14ac:dyDescent="0.2">
      <c r="A43" s="64" t="s">
        <v>471</v>
      </c>
      <c r="B43" s="55"/>
      <c r="C43" s="55"/>
      <c r="D43" s="131"/>
      <c r="E43" s="132">
        <v>0</v>
      </c>
      <c r="F43" s="133">
        <v>0</v>
      </c>
      <c r="G43" s="134">
        <f t="shared" si="0"/>
        <v>0</v>
      </c>
      <c r="H43" s="135"/>
      <c r="I43" s="136">
        <f t="shared" si="1"/>
        <v>0</v>
      </c>
      <c r="BA43">
        <v>1</v>
      </c>
    </row>
    <row r="44" spans="1:57" x14ac:dyDescent="0.2">
      <c r="A44" s="64" t="s">
        <v>472</v>
      </c>
      <c r="B44" s="55"/>
      <c r="C44" s="55"/>
      <c r="D44" s="131"/>
      <c r="E44" s="132">
        <v>0</v>
      </c>
      <c r="F44" s="133">
        <v>0</v>
      </c>
      <c r="G44" s="134">
        <f t="shared" si="0"/>
        <v>0</v>
      </c>
      <c r="H44" s="135"/>
      <c r="I44" s="136">
        <f t="shared" si="1"/>
        <v>0</v>
      </c>
      <c r="BA44">
        <v>2</v>
      </c>
    </row>
    <row r="45" spans="1:57" x14ac:dyDescent="0.2">
      <c r="A45" s="64" t="s">
        <v>473</v>
      </c>
      <c r="B45" s="55"/>
      <c r="C45" s="55"/>
      <c r="D45" s="131"/>
      <c r="E45" s="132">
        <v>0</v>
      </c>
      <c r="F45" s="133">
        <v>0</v>
      </c>
      <c r="G45" s="134">
        <f t="shared" si="0"/>
        <v>0</v>
      </c>
      <c r="H45" s="135"/>
      <c r="I45" s="136">
        <f t="shared" si="1"/>
        <v>0</v>
      </c>
      <c r="BA45">
        <v>2</v>
      </c>
    </row>
    <row r="46" spans="1:57" ht="13.5" thickBot="1" x14ac:dyDescent="0.25">
      <c r="A46" s="137"/>
      <c r="B46" s="138" t="s">
        <v>64</v>
      </c>
      <c r="C46" s="139"/>
      <c r="D46" s="140"/>
      <c r="E46" s="141"/>
      <c r="F46" s="142"/>
      <c r="G46" s="142"/>
      <c r="H46" s="217">
        <f>SUM(I38:I45)</f>
        <v>0</v>
      </c>
      <c r="I46" s="218"/>
    </row>
    <row r="48" spans="1:57" x14ac:dyDescent="0.2">
      <c r="B48" s="123"/>
      <c r="F48" s="143"/>
      <c r="G48" s="144"/>
      <c r="H48" s="144"/>
      <c r="I48" s="145"/>
    </row>
    <row r="49" spans="6:9" x14ac:dyDescent="0.2">
      <c r="F49" s="143"/>
      <c r="G49" s="144"/>
      <c r="H49" s="144"/>
      <c r="I49" s="145"/>
    </row>
    <row r="50" spans="6:9" x14ac:dyDescent="0.2">
      <c r="F50" s="143"/>
      <c r="G50" s="144"/>
      <c r="H50" s="144"/>
      <c r="I50" s="145"/>
    </row>
    <row r="51" spans="6:9" x14ac:dyDescent="0.2">
      <c r="F51" s="143"/>
      <c r="G51" s="144"/>
      <c r="H51" s="144"/>
      <c r="I51" s="145"/>
    </row>
    <row r="52" spans="6:9" x14ac:dyDescent="0.2">
      <c r="F52" s="143"/>
      <c r="G52" s="144"/>
      <c r="H52" s="144"/>
      <c r="I52" s="145"/>
    </row>
    <row r="53" spans="6:9" x14ac:dyDescent="0.2">
      <c r="F53" s="143"/>
      <c r="G53" s="144"/>
      <c r="H53" s="144"/>
      <c r="I53" s="145"/>
    </row>
    <row r="54" spans="6:9" x14ac:dyDescent="0.2">
      <c r="F54" s="143"/>
      <c r="G54" s="144"/>
      <c r="H54" s="144"/>
      <c r="I54" s="145"/>
    </row>
    <row r="55" spans="6:9" x14ac:dyDescent="0.2">
      <c r="F55" s="143"/>
      <c r="G55" s="144"/>
      <c r="H55" s="144"/>
      <c r="I55" s="145"/>
    </row>
    <row r="56" spans="6:9" x14ac:dyDescent="0.2">
      <c r="F56" s="143"/>
      <c r="G56" s="144"/>
      <c r="H56" s="144"/>
      <c r="I56" s="145"/>
    </row>
    <row r="57" spans="6:9" x14ac:dyDescent="0.2">
      <c r="F57" s="143"/>
      <c r="G57" s="144"/>
      <c r="H57" s="144"/>
      <c r="I57" s="145"/>
    </row>
    <row r="58" spans="6:9" x14ac:dyDescent="0.2">
      <c r="F58" s="143"/>
      <c r="G58" s="144"/>
      <c r="H58" s="144"/>
      <c r="I58" s="145"/>
    </row>
    <row r="59" spans="6:9" x14ac:dyDescent="0.2">
      <c r="F59" s="143"/>
      <c r="G59" s="144"/>
      <c r="H59" s="144"/>
      <c r="I59" s="145"/>
    </row>
    <row r="60" spans="6:9" x14ac:dyDescent="0.2">
      <c r="F60" s="143"/>
      <c r="G60" s="144"/>
      <c r="H60" s="144"/>
      <c r="I60" s="145"/>
    </row>
    <row r="61" spans="6:9" x14ac:dyDescent="0.2">
      <c r="F61" s="143"/>
      <c r="G61" s="144"/>
      <c r="H61" s="144"/>
      <c r="I61" s="145"/>
    </row>
    <row r="62" spans="6:9" x14ac:dyDescent="0.2">
      <c r="F62" s="143"/>
      <c r="G62" s="144"/>
      <c r="H62" s="144"/>
      <c r="I62" s="145"/>
    </row>
    <row r="63" spans="6:9" x14ac:dyDescent="0.2">
      <c r="F63" s="143"/>
      <c r="G63" s="144"/>
      <c r="H63" s="144"/>
      <c r="I63" s="145"/>
    </row>
    <row r="64" spans="6:9" x14ac:dyDescent="0.2">
      <c r="F64" s="143"/>
      <c r="G64" s="144"/>
      <c r="H64" s="144"/>
      <c r="I64" s="145"/>
    </row>
    <row r="65" spans="6:9" x14ac:dyDescent="0.2">
      <c r="F65" s="143"/>
      <c r="G65" s="144"/>
      <c r="H65" s="144"/>
      <c r="I65" s="145"/>
    </row>
    <row r="66" spans="6:9" x14ac:dyDescent="0.2">
      <c r="F66" s="143"/>
      <c r="G66" s="144"/>
      <c r="H66" s="144"/>
      <c r="I66" s="145"/>
    </row>
    <row r="67" spans="6:9" x14ac:dyDescent="0.2">
      <c r="F67" s="143"/>
      <c r="G67" s="144"/>
      <c r="H67" s="144"/>
      <c r="I67" s="145"/>
    </row>
    <row r="68" spans="6:9" x14ac:dyDescent="0.2">
      <c r="F68" s="143"/>
      <c r="G68" s="144"/>
      <c r="H68" s="144"/>
      <c r="I68" s="145"/>
    </row>
    <row r="69" spans="6:9" x14ac:dyDescent="0.2">
      <c r="F69" s="143"/>
      <c r="G69" s="144"/>
      <c r="H69" s="144"/>
      <c r="I69" s="145"/>
    </row>
    <row r="70" spans="6:9" x14ac:dyDescent="0.2">
      <c r="F70" s="143"/>
      <c r="G70" s="144"/>
      <c r="H70" s="144"/>
      <c r="I70" s="145"/>
    </row>
    <row r="71" spans="6:9" x14ac:dyDescent="0.2">
      <c r="F71" s="143"/>
      <c r="G71" s="144"/>
      <c r="H71" s="144"/>
      <c r="I71" s="145"/>
    </row>
    <row r="72" spans="6:9" x14ac:dyDescent="0.2">
      <c r="F72" s="143"/>
      <c r="G72" s="144"/>
      <c r="H72" s="144"/>
      <c r="I72" s="145"/>
    </row>
    <row r="73" spans="6:9" x14ac:dyDescent="0.2">
      <c r="F73" s="143"/>
      <c r="G73" s="144"/>
      <c r="H73" s="144"/>
      <c r="I73" s="145"/>
    </row>
    <row r="74" spans="6:9" x14ac:dyDescent="0.2">
      <c r="F74" s="143"/>
      <c r="G74" s="144"/>
      <c r="H74" s="144"/>
      <c r="I74" s="145"/>
    </row>
    <row r="75" spans="6:9" x14ac:dyDescent="0.2">
      <c r="F75" s="143"/>
      <c r="G75" s="144"/>
      <c r="H75" s="144"/>
      <c r="I75" s="145"/>
    </row>
    <row r="76" spans="6:9" x14ac:dyDescent="0.2">
      <c r="F76" s="143"/>
      <c r="G76" s="144"/>
      <c r="H76" s="144"/>
      <c r="I76" s="145"/>
    </row>
    <row r="77" spans="6:9" x14ac:dyDescent="0.2">
      <c r="F77" s="143"/>
      <c r="G77" s="144"/>
      <c r="H77" s="144"/>
      <c r="I77" s="145"/>
    </row>
    <row r="78" spans="6:9" x14ac:dyDescent="0.2">
      <c r="F78" s="143"/>
      <c r="G78" s="144"/>
      <c r="H78" s="144"/>
      <c r="I78" s="145"/>
    </row>
    <row r="79" spans="6:9" x14ac:dyDescent="0.2">
      <c r="F79" s="143"/>
      <c r="G79" s="144"/>
      <c r="H79" s="144"/>
      <c r="I79" s="145"/>
    </row>
    <row r="80" spans="6:9" x14ac:dyDescent="0.2">
      <c r="F80" s="143"/>
      <c r="G80" s="144"/>
      <c r="H80" s="144"/>
      <c r="I80" s="145"/>
    </row>
    <row r="81" spans="6:9" x14ac:dyDescent="0.2">
      <c r="F81" s="143"/>
      <c r="G81" s="144"/>
      <c r="H81" s="144"/>
      <c r="I81" s="145"/>
    </row>
    <row r="82" spans="6:9" x14ac:dyDescent="0.2">
      <c r="F82" s="143"/>
      <c r="G82" s="144"/>
      <c r="H82" s="144"/>
      <c r="I82" s="145"/>
    </row>
    <row r="83" spans="6:9" x14ac:dyDescent="0.2">
      <c r="F83" s="143"/>
      <c r="G83" s="144"/>
      <c r="H83" s="144"/>
      <c r="I83" s="145"/>
    </row>
    <row r="84" spans="6:9" x14ac:dyDescent="0.2">
      <c r="F84" s="143"/>
      <c r="G84" s="144"/>
      <c r="H84" s="144"/>
      <c r="I84" s="145"/>
    </row>
    <row r="85" spans="6:9" x14ac:dyDescent="0.2">
      <c r="F85" s="143"/>
      <c r="G85" s="144"/>
      <c r="H85" s="144"/>
      <c r="I85" s="145"/>
    </row>
    <row r="86" spans="6:9" x14ac:dyDescent="0.2">
      <c r="F86" s="143"/>
      <c r="G86" s="144"/>
      <c r="H86" s="144"/>
      <c r="I86" s="145"/>
    </row>
    <row r="87" spans="6:9" x14ac:dyDescent="0.2">
      <c r="F87" s="143"/>
      <c r="G87" s="144"/>
      <c r="H87" s="144"/>
      <c r="I87" s="145"/>
    </row>
    <row r="88" spans="6:9" x14ac:dyDescent="0.2">
      <c r="F88" s="143"/>
      <c r="G88" s="144"/>
      <c r="H88" s="144"/>
      <c r="I88" s="145"/>
    </row>
    <row r="89" spans="6:9" x14ac:dyDescent="0.2">
      <c r="F89" s="143"/>
      <c r="G89" s="144"/>
      <c r="H89" s="144"/>
      <c r="I89" s="145"/>
    </row>
    <row r="90" spans="6:9" x14ac:dyDescent="0.2">
      <c r="F90" s="143"/>
      <c r="G90" s="144"/>
      <c r="H90" s="144"/>
      <c r="I90" s="145"/>
    </row>
    <row r="91" spans="6:9" x14ac:dyDescent="0.2">
      <c r="F91" s="143"/>
      <c r="G91" s="144"/>
      <c r="H91" s="144"/>
      <c r="I91" s="145"/>
    </row>
    <row r="92" spans="6:9" x14ac:dyDescent="0.2">
      <c r="F92" s="143"/>
      <c r="G92" s="144"/>
      <c r="H92" s="144"/>
      <c r="I92" s="145"/>
    </row>
    <row r="93" spans="6:9" x14ac:dyDescent="0.2">
      <c r="F93" s="143"/>
      <c r="G93" s="144"/>
      <c r="H93" s="144"/>
      <c r="I93" s="145"/>
    </row>
    <row r="94" spans="6:9" x14ac:dyDescent="0.2">
      <c r="F94" s="143"/>
      <c r="G94" s="144"/>
      <c r="H94" s="144"/>
      <c r="I94" s="145"/>
    </row>
    <row r="95" spans="6:9" x14ac:dyDescent="0.2">
      <c r="F95" s="143"/>
      <c r="G95" s="144"/>
      <c r="H95" s="144"/>
      <c r="I95" s="145"/>
    </row>
    <row r="96" spans="6:9" x14ac:dyDescent="0.2">
      <c r="F96" s="143"/>
      <c r="G96" s="144"/>
      <c r="H96" s="144"/>
      <c r="I96" s="145"/>
    </row>
    <row r="97" spans="6:9" x14ac:dyDescent="0.2">
      <c r="F97" s="143"/>
      <c r="G97" s="144"/>
      <c r="H97" s="144"/>
      <c r="I97" s="145"/>
    </row>
  </sheetData>
  <mergeCells count="4">
    <mergeCell ref="A1:B1"/>
    <mergeCell ref="A2:B2"/>
    <mergeCell ref="G2:I2"/>
    <mergeCell ref="H46:I46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95"/>
  <sheetViews>
    <sheetView showGridLines="0" showZeros="0" zoomScaleNormal="100" workbookViewId="0">
      <selection activeCell="F218" sqref="F218:F221"/>
    </sheetView>
  </sheetViews>
  <sheetFormatPr defaultRowHeight="12.75" x14ac:dyDescent="0.2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88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 x14ac:dyDescent="0.25">
      <c r="A1" s="219" t="s">
        <v>65</v>
      </c>
      <c r="B1" s="219"/>
      <c r="C1" s="219"/>
      <c r="D1" s="219"/>
      <c r="E1" s="219"/>
      <c r="F1" s="219"/>
      <c r="G1" s="219"/>
    </row>
    <row r="2" spans="1:104" ht="14.25" customHeight="1" thickBot="1" x14ac:dyDescent="0.25">
      <c r="A2" s="147"/>
      <c r="B2" s="148"/>
      <c r="C2" s="149"/>
      <c r="D2" s="149"/>
      <c r="E2" s="150"/>
      <c r="F2" s="149"/>
      <c r="G2" s="149"/>
    </row>
    <row r="3" spans="1:104" ht="13.5" thickTop="1" x14ac:dyDescent="0.2">
      <c r="A3" s="210" t="s">
        <v>49</v>
      </c>
      <c r="B3" s="211"/>
      <c r="C3" s="97" t="str">
        <f>CONCATENATE(cislostavby," ",nazevstavby)</f>
        <v>056-2016 rekonstrukce  topného systému tělocvičny  Slezké Diakonie na ul. Rolnická č.  55 v Ostravě - Nové Vsi " .</v>
      </c>
      <c r="D3" s="151"/>
      <c r="E3" s="152" t="s">
        <v>66</v>
      </c>
      <c r="F3" s="153">
        <f>Rekapitulace!H1</f>
        <v>0</v>
      </c>
      <c r="G3" s="154"/>
    </row>
    <row r="4" spans="1:104" ht="13.5" thickBot="1" x14ac:dyDescent="0.25">
      <c r="A4" s="220" t="s">
        <v>51</v>
      </c>
      <c r="B4" s="213"/>
      <c r="C4" s="103" t="str">
        <f>CONCATENATE(cisloobjektu," ",nazevobjektu)</f>
        <v>1 1</v>
      </c>
      <c r="D4" s="155"/>
      <c r="E4" s="221">
        <f>Rekapitulace!G2</f>
        <v>0</v>
      </c>
      <c r="F4" s="222"/>
      <c r="G4" s="223"/>
    </row>
    <row r="5" spans="1:104" ht="13.5" thickTop="1" x14ac:dyDescent="0.2">
      <c r="A5" s="156"/>
      <c r="B5" s="147"/>
      <c r="C5" s="147"/>
      <c r="D5" s="147"/>
      <c r="E5" s="157"/>
      <c r="F5" s="147"/>
      <c r="G5" s="158"/>
    </row>
    <row r="6" spans="1:104" x14ac:dyDescent="0.2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04" x14ac:dyDescent="0.2">
      <c r="A7" s="163" t="s">
        <v>74</v>
      </c>
      <c r="B7" s="164" t="s">
        <v>79</v>
      </c>
      <c r="C7" s="165" t="s">
        <v>80</v>
      </c>
      <c r="D7" s="166"/>
      <c r="E7" s="167"/>
      <c r="F7" s="167"/>
      <c r="G7" s="168"/>
      <c r="H7" s="169"/>
      <c r="I7" s="169"/>
      <c r="O7" s="170">
        <v>1</v>
      </c>
    </row>
    <row r="8" spans="1:104" x14ac:dyDescent="0.2">
      <c r="A8" s="171">
        <v>1</v>
      </c>
      <c r="B8" s="172" t="s">
        <v>81</v>
      </c>
      <c r="C8" s="173" t="s">
        <v>82</v>
      </c>
      <c r="D8" s="174" t="s">
        <v>76</v>
      </c>
      <c r="E8" s="175">
        <v>16</v>
      </c>
      <c r="F8" s="175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04" x14ac:dyDescent="0.2">
      <c r="A9" s="171">
        <v>2</v>
      </c>
      <c r="B9" s="172" t="s">
        <v>83</v>
      </c>
      <c r="C9" s="173" t="s">
        <v>84</v>
      </c>
      <c r="D9" s="174" t="s">
        <v>85</v>
      </c>
      <c r="E9" s="175">
        <v>1</v>
      </c>
      <c r="F9" s="175"/>
      <c r="G9" s="176">
        <f>E9*F9</f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7">
        <v>1</v>
      </c>
      <c r="CB9" s="177">
        <v>1</v>
      </c>
      <c r="CZ9" s="146">
        <v>0</v>
      </c>
    </row>
    <row r="10" spans="1:104" ht="22.5" x14ac:dyDescent="0.2">
      <c r="A10" s="171">
        <v>3</v>
      </c>
      <c r="B10" s="172" t="s">
        <v>86</v>
      </c>
      <c r="C10" s="173" t="s">
        <v>87</v>
      </c>
      <c r="D10" s="174" t="s">
        <v>85</v>
      </c>
      <c r="E10" s="175">
        <v>12</v>
      </c>
      <c r="F10" s="175"/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</v>
      </c>
    </row>
    <row r="11" spans="1:104" x14ac:dyDescent="0.2">
      <c r="A11" s="171">
        <v>4</v>
      </c>
      <c r="B11" s="172" t="s">
        <v>88</v>
      </c>
      <c r="C11" s="173" t="s">
        <v>89</v>
      </c>
      <c r="D11" s="174" t="s">
        <v>90</v>
      </c>
      <c r="E11" s="175">
        <v>8.1999999999999993</v>
      </c>
      <c r="F11" s="175"/>
      <c r="G11" s="176">
        <f>E11*F11</f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</v>
      </c>
      <c r="CB11" s="177">
        <v>1</v>
      </c>
      <c r="CZ11" s="146">
        <v>0</v>
      </c>
    </row>
    <row r="12" spans="1:104" x14ac:dyDescent="0.2">
      <c r="A12" s="171">
        <v>5</v>
      </c>
      <c r="B12" s="172" t="s">
        <v>91</v>
      </c>
      <c r="C12" s="173" t="s">
        <v>92</v>
      </c>
      <c r="D12" s="174" t="s">
        <v>90</v>
      </c>
      <c r="E12" s="175">
        <v>0.6</v>
      </c>
      <c r="F12" s="175"/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</v>
      </c>
    </row>
    <row r="13" spans="1:104" x14ac:dyDescent="0.2">
      <c r="A13" s="178"/>
      <c r="B13" s="179" t="s">
        <v>77</v>
      </c>
      <c r="C13" s="180" t="str">
        <f>CONCATENATE(B7," ",C7)</f>
        <v>3 Svislé a kompletní konstrukce</v>
      </c>
      <c r="D13" s="181"/>
      <c r="E13" s="182"/>
      <c r="F13" s="183"/>
      <c r="G13" s="184">
        <f>SUM(G7:G12)</f>
        <v>0</v>
      </c>
      <c r="O13" s="170">
        <v>4</v>
      </c>
      <c r="BA13" s="185">
        <f>SUM(BA7:BA12)</f>
        <v>0</v>
      </c>
      <c r="BB13" s="185">
        <f>SUM(BB7:BB12)</f>
        <v>0</v>
      </c>
      <c r="BC13" s="185">
        <f>SUM(BC7:BC12)</f>
        <v>0</v>
      </c>
      <c r="BD13" s="185">
        <f>SUM(BD7:BD12)</f>
        <v>0</v>
      </c>
      <c r="BE13" s="185">
        <f>SUM(BE7:BE12)</f>
        <v>0</v>
      </c>
    </row>
    <row r="14" spans="1:104" x14ac:dyDescent="0.2">
      <c r="A14" s="163" t="s">
        <v>74</v>
      </c>
      <c r="B14" s="164" t="s">
        <v>93</v>
      </c>
      <c r="C14" s="165" t="s">
        <v>94</v>
      </c>
      <c r="D14" s="166"/>
      <c r="E14" s="167"/>
      <c r="F14" s="167"/>
      <c r="G14" s="168"/>
      <c r="H14" s="169"/>
      <c r="I14" s="169"/>
      <c r="O14" s="170">
        <v>1</v>
      </c>
    </row>
    <row r="15" spans="1:104" x14ac:dyDescent="0.2">
      <c r="A15" s="171">
        <v>6</v>
      </c>
      <c r="B15" s="172" t="s">
        <v>95</v>
      </c>
      <c r="C15" s="173" t="s">
        <v>96</v>
      </c>
      <c r="D15" s="174" t="s">
        <v>90</v>
      </c>
      <c r="E15" s="175">
        <v>69</v>
      </c>
      <c r="F15" s="175"/>
      <c r="G15" s="176">
        <f t="shared" ref="G15:G22" si="0">E15*F15</f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 t="shared" ref="BA15:BA22" si="1">IF(AZ15=1,G15,0)</f>
        <v>0</v>
      </c>
      <c r="BB15" s="146">
        <f t="shared" ref="BB15:BB22" si="2">IF(AZ15=2,G15,0)</f>
        <v>0</v>
      </c>
      <c r="BC15" s="146">
        <f t="shared" ref="BC15:BC22" si="3">IF(AZ15=3,G15,0)</f>
        <v>0</v>
      </c>
      <c r="BD15" s="146">
        <f t="shared" ref="BD15:BD22" si="4">IF(AZ15=4,G15,0)</f>
        <v>0</v>
      </c>
      <c r="BE15" s="146">
        <f t="shared" ref="BE15:BE22" si="5">IF(AZ15=5,G15,0)</f>
        <v>0</v>
      </c>
      <c r="CA15" s="177">
        <v>1</v>
      </c>
      <c r="CB15" s="177">
        <v>1</v>
      </c>
      <c r="CZ15" s="146">
        <v>0</v>
      </c>
    </row>
    <row r="16" spans="1:104" x14ac:dyDescent="0.2">
      <c r="A16" s="171">
        <v>7</v>
      </c>
      <c r="B16" s="172" t="s">
        <v>97</v>
      </c>
      <c r="C16" s="173" t="s">
        <v>98</v>
      </c>
      <c r="D16" s="174" t="s">
        <v>85</v>
      </c>
      <c r="E16" s="175">
        <v>12</v>
      </c>
      <c r="F16" s="175"/>
      <c r="G16" s="176">
        <f t="shared" si="0"/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 t="shared" si="1"/>
        <v>0</v>
      </c>
      <c r="BB16" s="146">
        <f t="shared" si="2"/>
        <v>0</v>
      </c>
      <c r="BC16" s="146">
        <f t="shared" si="3"/>
        <v>0</v>
      </c>
      <c r="BD16" s="146">
        <f t="shared" si="4"/>
        <v>0</v>
      </c>
      <c r="BE16" s="146">
        <f t="shared" si="5"/>
        <v>0</v>
      </c>
      <c r="CA16" s="177">
        <v>1</v>
      </c>
      <c r="CB16" s="177">
        <v>1</v>
      </c>
      <c r="CZ16" s="146">
        <v>0</v>
      </c>
    </row>
    <row r="17" spans="1:104" x14ac:dyDescent="0.2">
      <c r="A17" s="171">
        <v>8</v>
      </c>
      <c r="B17" s="172" t="s">
        <v>99</v>
      </c>
      <c r="C17" s="173" t="s">
        <v>100</v>
      </c>
      <c r="D17" s="174" t="s">
        <v>101</v>
      </c>
      <c r="E17" s="175">
        <v>138</v>
      </c>
      <c r="F17" s="175"/>
      <c r="G17" s="176">
        <f t="shared" si="0"/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7">
        <v>1</v>
      </c>
      <c r="CB17" s="177">
        <v>1</v>
      </c>
      <c r="CZ17" s="146">
        <v>0</v>
      </c>
    </row>
    <row r="18" spans="1:104" x14ac:dyDescent="0.2">
      <c r="A18" s="171">
        <v>9</v>
      </c>
      <c r="B18" s="172" t="s">
        <v>102</v>
      </c>
      <c r="C18" s="173" t="s">
        <v>103</v>
      </c>
      <c r="D18" s="174" t="s">
        <v>101</v>
      </c>
      <c r="E18" s="175">
        <v>3</v>
      </c>
      <c r="F18" s="175"/>
      <c r="G18" s="176">
        <f t="shared" si="0"/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7">
        <v>1</v>
      </c>
      <c r="CB18" s="177">
        <v>1</v>
      </c>
      <c r="CZ18" s="146">
        <v>0</v>
      </c>
    </row>
    <row r="19" spans="1:104" x14ac:dyDescent="0.2">
      <c r="A19" s="171">
        <v>10</v>
      </c>
      <c r="B19" s="172" t="s">
        <v>104</v>
      </c>
      <c r="C19" s="173" t="s">
        <v>105</v>
      </c>
      <c r="D19" s="174" t="s">
        <v>90</v>
      </c>
      <c r="E19" s="175">
        <v>16.399999999999999</v>
      </c>
      <c r="F19" s="175"/>
      <c r="G19" s="176">
        <f t="shared" si="0"/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 t="shared" si="1"/>
        <v>0</v>
      </c>
      <c r="BB19" s="146">
        <f t="shared" si="2"/>
        <v>0</v>
      </c>
      <c r="BC19" s="146">
        <f t="shared" si="3"/>
        <v>0</v>
      </c>
      <c r="BD19" s="146">
        <f t="shared" si="4"/>
        <v>0</v>
      </c>
      <c r="BE19" s="146">
        <f t="shared" si="5"/>
        <v>0</v>
      </c>
      <c r="CA19" s="177">
        <v>1</v>
      </c>
      <c r="CB19" s="177">
        <v>1</v>
      </c>
      <c r="CZ19" s="146">
        <v>0</v>
      </c>
    </row>
    <row r="20" spans="1:104" x14ac:dyDescent="0.2">
      <c r="A20" s="171">
        <v>11</v>
      </c>
      <c r="B20" s="172" t="s">
        <v>106</v>
      </c>
      <c r="C20" s="173" t="s">
        <v>107</v>
      </c>
      <c r="D20" s="174" t="s">
        <v>90</v>
      </c>
      <c r="E20" s="175">
        <v>60</v>
      </c>
      <c r="F20" s="175"/>
      <c r="G20" s="176">
        <f t="shared" si="0"/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 t="shared" si="1"/>
        <v>0</v>
      </c>
      <c r="BB20" s="146">
        <f t="shared" si="2"/>
        <v>0</v>
      </c>
      <c r="BC20" s="146">
        <f t="shared" si="3"/>
        <v>0</v>
      </c>
      <c r="BD20" s="146">
        <f t="shared" si="4"/>
        <v>0</v>
      </c>
      <c r="BE20" s="146">
        <f t="shared" si="5"/>
        <v>0</v>
      </c>
      <c r="CA20" s="177">
        <v>1</v>
      </c>
      <c r="CB20" s="177">
        <v>1</v>
      </c>
      <c r="CZ20" s="146">
        <v>1.2E-4</v>
      </c>
    </row>
    <row r="21" spans="1:104" x14ac:dyDescent="0.2">
      <c r="A21" s="171">
        <v>12</v>
      </c>
      <c r="B21" s="172" t="s">
        <v>108</v>
      </c>
      <c r="C21" s="173" t="s">
        <v>109</v>
      </c>
      <c r="D21" s="174" t="s">
        <v>90</v>
      </c>
      <c r="E21" s="175">
        <v>12</v>
      </c>
      <c r="F21" s="175"/>
      <c r="G21" s="176">
        <f t="shared" si="0"/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 t="shared" si="1"/>
        <v>0</v>
      </c>
      <c r="BB21" s="146">
        <f t="shared" si="2"/>
        <v>0</v>
      </c>
      <c r="BC21" s="146">
        <f t="shared" si="3"/>
        <v>0</v>
      </c>
      <c r="BD21" s="146">
        <f t="shared" si="4"/>
        <v>0</v>
      </c>
      <c r="BE21" s="146">
        <f t="shared" si="5"/>
        <v>0</v>
      </c>
      <c r="CA21" s="177">
        <v>1</v>
      </c>
      <c r="CB21" s="177">
        <v>1</v>
      </c>
      <c r="CZ21" s="146">
        <v>2.4000000000000001E-4</v>
      </c>
    </row>
    <row r="22" spans="1:104" x14ac:dyDescent="0.2">
      <c r="A22" s="171">
        <v>13</v>
      </c>
      <c r="B22" s="172" t="s">
        <v>110</v>
      </c>
      <c r="C22" s="173" t="s">
        <v>111</v>
      </c>
      <c r="D22" s="174" t="s">
        <v>112</v>
      </c>
      <c r="E22" s="175">
        <v>1</v>
      </c>
      <c r="F22" s="175"/>
      <c r="G22" s="176">
        <f t="shared" si="0"/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 t="shared" si="1"/>
        <v>0</v>
      </c>
      <c r="BB22" s="146">
        <f t="shared" si="2"/>
        <v>0</v>
      </c>
      <c r="BC22" s="146">
        <f t="shared" si="3"/>
        <v>0</v>
      </c>
      <c r="BD22" s="146">
        <f t="shared" si="4"/>
        <v>0</v>
      </c>
      <c r="BE22" s="146">
        <f t="shared" si="5"/>
        <v>0</v>
      </c>
      <c r="CA22" s="177">
        <v>1</v>
      </c>
      <c r="CB22" s="177">
        <v>1</v>
      </c>
      <c r="CZ22" s="146">
        <v>2.001E-2</v>
      </c>
    </row>
    <row r="23" spans="1:104" x14ac:dyDescent="0.2">
      <c r="A23" s="178"/>
      <c r="B23" s="179" t="s">
        <v>77</v>
      </c>
      <c r="C23" s="180" t="str">
        <f>CONCATENATE(B14," ",C14)</f>
        <v>61 Upravy povrchů vnitřní</v>
      </c>
      <c r="D23" s="181"/>
      <c r="E23" s="182"/>
      <c r="F23" s="183"/>
      <c r="G23" s="184">
        <f>SUM(G14:G22)</f>
        <v>0</v>
      </c>
      <c r="O23" s="170">
        <v>4</v>
      </c>
      <c r="BA23" s="185">
        <f>SUM(BA14:BA22)</f>
        <v>0</v>
      </c>
      <c r="BB23" s="185">
        <f>SUM(BB14:BB22)</f>
        <v>0</v>
      </c>
      <c r="BC23" s="185">
        <f>SUM(BC14:BC22)</f>
        <v>0</v>
      </c>
      <c r="BD23" s="185">
        <f>SUM(BD14:BD22)</f>
        <v>0</v>
      </c>
      <c r="BE23" s="185">
        <f>SUM(BE14:BE22)</f>
        <v>0</v>
      </c>
    </row>
    <row r="24" spans="1:104" x14ac:dyDescent="0.2">
      <c r="A24" s="163" t="s">
        <v>74</v>
      </c>
      <c r="B24" s="164" t="s">
        <v>113</v>
      </c>
      <c r="C24" s="165" t="s">
        <v>114</v>
      </c>
      <c r="D24" s="166"/>
      <c r="E24" s="167"/>
      <c r="F24" s="167"/>
      <c r="G24" s="168"/>
      <c r="H24" s="169"/>
      <c r="I24" s="169"/>
      <c r="O24" s="170">
        <v>1</v>
      </c>
    </row>
    <row r="25" spans="1:104" x14ac:dyDescent="0.2">
      <c r="A25" s="171">
        <v>14</v>
      </c>
      <c r="B25" s="172" t="s">
        <v>115</v>
      </c>
      <c r="C25" s="173" t="s">
        <v>116</v>
      </c>
      <c r="D25" s="174" t="s">
        <v>101</v>
      </c>
      <c r="E25" s="175">
        <v>4</v>
      </c>
      <c r="F25" s="175"/>
      <c r="G25" s="176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7">
        <v>1</v>
      </c>
      <c r="CB25" s="177">
        <v>1</v>
      </c>
      <c r="CZ25" s="146">
        <v>0</v>
      </c>
    </row>
    <row r="26" spans="1:104" x14ac:dyDescent="0.2">
      <c r="A26" s="171">
        <v>15</v>
      </c>
      <c r="B26" s="172" t="s">
        <v>117</v>
      </c>
      <c r="C26" s="173" t="s">
        <v>118</v>
      </c>
      <c r="D26" s="174" t="s">
        <v>85</v>
      </c>
      <c r="E26" s="175">
        <v>1</v>
      </c>
      <c r="F26" s="175"/>
      <c r="G26" s="176">
        <f>E26*F26</f>
        <v>0</v>
      </c>
      <c r="O26" s="170">
        <v>2</v>
      </c>
      <c r="AA26" s="146">
        <v>3</v>
      </c>
      <c r="AB26" s="146">
        <v>1</v>
      </c>
      <c r="AC26" s="146">
        <v>55330318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3</v>
      </c>
      <c r="CB26" s="177">
        <v>1</v>
      </c>
      <c r="CZ26" s="146">
        <v>0</v>
      </c>
    </row>
    <row r="27" spans="1:104" x14ac:dyDescent="0.2">
      <c r="A27" s="178"/>
      <c r="B27" s="179" t="s">
        <v>77</v>
      </c>
      <c r="C27" s="180" t="str">
        <f>CONCATENATE(B24," ",C24)</f>
        <v>64 Výplně otvorů</v>
      </c>
      <c r="D27" s="181"/>
      <c r="E27" s="182"/>
      <c r="F27" s="183"/>
      <c r="G27" s="184">
        <f>SUM(G24:G26)</f>
        <v>0</v>
      </c>
      <c r="O27" s="170">
        <v>4</v>
      </c>
      <c r="BA27" s="185">
        <f>SUM(BA24:BA26)</f>
        <v>0</v>
      </c>
      <c r="BB27" s="185">
        <f>SUM(BB24:BB26)</f>
        <v>0</v>
      </c>
      <c r="BC27" s="185">
        <f>SUM(BC24:BC26)</f>
        <v>0</v>
      </c>
      <c r="BD27" s="185">
        <f>SUM(BD24:BD26)</f>
        <v>0</v>
      </c>
      <c r="BE27" s="185">
        <f>SUM(BE24:BE26)</f>
        <v>0</v>
      </c>
    </row>
    <row r="28" spans="1:104" x14ac:dyDescent="0.2">
      <c r="A28" s="163" t="s">
        <v>74</v>
      </c>
      <c r="B28" s="164" t="s">
        <v>119</v>
      </c>
      <c r="C28" s="165" t="s">
        <v>120</v>
      </c>
      <c r="D28" s="166"/>
      <c r="E28" s="167"/>
      <c r="F28" s="167"/>
      <c r="G28" s="168"/>
      <c r="H28" s="169"/>
      <c r="I28" s="169"/>
      <c r="O28" s="170">
        <v>1</v>
      </c>
    </row>
    <row r="29" spans="1:104" x14ac:dyDescent="0.2">
      <c r="A29" s="171">
        <v>16</v>
      </c>
      <c r="B29" s="172" t="s">
        <v>121</v>
      </c>
      <c r="C29" s="173" t="s">
        <v>122</v>
      </c>
      <c r="D29" s="174" t="s">
        <v>90</v>
      </c>
      <c r="E29" s="175">
        <v>60</v>
      </c>
      <c r="F29" s="175"/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1</v>
      </c>
      <c r="CB29" s="177">
        <v>1</v>
      </c>
      <c r="CZ29" s="146">
        <v>0</v>
      </c>
    </row>
    <row r="30" spans="1:104" x14ac:dyDescent="0.2">
      <c r="A30" s="178"/>
      <c r="B30" s="179" t="s">
        <v>77</v>
      </c>
      <c r="C30" s="180" t="str">
        <f>CONCATENATE(B28," ",C28)</f>
        <v>94 Lešení a stavební výtahy</v>
      </c>
      <c r="D30" s="181"/>
      <c r="E30" s="182"/>
      <c r="F30" s="183"/>
      <c r="G30" s="184">
        <f>SUM(G28:G29)</f>
        <v>0</v>
      </c>
      <c r="O30" s="170">
        <v>4</v>
      </c>
      <c r="BA30" s="185">
        <f>SUM(BA28:BA29)</f>
        <v>0</v>
      </c>
      <c r="BB30" s="185">
        <f>SUM(BB28:BB29)</f>
        <v>0</v>
      </c>
      <c r="BC30" s="185">
        <f>SUM(BC28:BC29)</f>
        <v>0</v>
      </c>
      <c r="BD30" s="185">
        <f>SUM(BD28:BD29)</f>
        <v>0</v>
      </c>
      <c r="BE30" s="185">
        <f>SUM(BE28:BE29)</f>
        <v>0</v>
      </c>
    </row>
    <row r="31" spans="1:104" x14ac:dyDescent="0.2">
      <c r="A31" s="163" t="s">
        <v>74</v>
      </c>
      <c r="B31" s="164" t="s">
        <v>123</v>
      </c>
      <c r="C31" s="165" t="s">
        <v>124</v>
      </c>
      <c r="D31" s="166"/>
      <c r="E31" s="167"/>
      <c r="F31" s="167"/>
      <c r="G31" s="168"/>
      <c r="H31" s="169"/>
      <c r="I31" s="169"/>
      <c r="O31" s="170">
        <v>1</v>
      </c>
    </row>
    <row r="32" spans="1:104" x14ac:dyDescent="0.2">
      <c r="A32" s="171">
        <v>17</v>
      </c>
      <c r="B32" s="172" t="s">
        <v>125</v>
      </c>
      <c r="C32" s="173" t="s">
        <v>126</v>
      </c>
      <c r="D32" s="174" t="s">
        <v>90</v>
      </c>
      <c r="E32" s="175">
        <v>160</v>
      </c>
      <c r="F32" s="175"/>
      <c r="G32" s="176">
        <f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</v>
      </c>
      <c r="CB32" s="177">
        <v>1</v>
      </c>
      <c r="CZ32" s="146">
        <v>0</v>
      </c>
    </row>
    <row r="33" spans="1:104" x14ac:dyDescent="0.2">
      <c r="A33" s="171">
        <v>18</v>
      </c>
      <c r="B33" s="172" t="s">
        <v>127</v>
      </c>
      <c r="C33" s="173" t="s">
        <v>128</v>
      </c>
      <c r="D33" s="174" t="s">
        <v>90</v>
      </c>
      <c r="E33" s="175">
        <v>55</v>
      </c>
      <c r="F33" s="175"/>
      <c r="G33" s="176">
        <f>E33*F33</f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1</v>
      </c>
      <c r="CB33" s="177">
        <v>1</v>
      </c>
      <c r="CZ33" s="146">
        <v>0</v>
      </c>
    </row>
    <row r="34" spans="1:104" x14ac:dyDescent="0.2">
      <c r="A34" s="178"/>
      <c r="B34" s="179" t="s">
        <v>77</v>
      </c>
      <c r="C34" s="180" t="str">
        <f>CONCATENATE(B31," ",C31)</f>
        <v>95 Dokončovací konstrukce na pozemních stavbách</v>
      </c>
      <c r="D34" s="181"/>
      <c r="E34" s="182"/>
      <c r="F34" s="183"/>
      <c r="G34" s="184">
        <f>SUM(G31:G33)</f>
        <v>0</v>
      </c>
      <c r="O34" s="170">
        <v>4</v>
      </c>
      <c r="BA34" s="185">
        <f>SUM(BA31:BA33)</f>
        <v>0</v>
      </c>
      <c r="BB34" s="185">
        <f>SUM(BB31:BB33)</f>
        <v>0</v>
      </c>
      <c r="BC34" s="185">
        <f>SUM(BC31:BC33)</f>
        <v>0</v>
      </c>
      <c r="BD34" s="185">
        <f>SUM(BD31:BD33)</f>
        <v>0</v>
      </c>
      <c r="BE34" s="185">
        <f>SUM(BE31:BE33)</f>
        <v>0</v>
      </c>
    </row>
    <row r="35" spans="1:104" x14ac:dyDescent="0.2">
      <c r="A35" s="163" t="s">
        <v>74</v>
      </c>
      <c r="B35" s="164" t="s">
        <v>129</v>
      </c>
      <c r="C35" s="165" t="s">
        <v>130</v>
      </c>
      <c r="D35" s="166"/>
      <c r="E35" s="167"/>
      <c r="F35" s="167"/>
      <c r="G35" s="168"/>
      <c r="H35" s="169"/>
      <c r="I35" s="169"/>
      <c r="O35" s="170">
        <v>1</v>
      </c>
    </row>
    <row r="36" spans="1:104" x14ac:dyDescent="0.2">
      <c r="A36" s="171">
        <v>19</v>
      </c>
      <c r="B36" s="172" t="s">
        <v>131</v>
      </c>
      <c r="C36" s="173" t="s">
        <v>132</v>
      </c>
      <c r="D36" s="174" t="s">
        <v>101</v>
      </c>
      <c r="E36" s="175">
        <v>12</v>
      </c>
      <c r="F36" s="175"/>
      <c r="G36" s="176">
        <f t="shared" ref="G36:G42" si="6">E36*F36</f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 t="shared" ref="BA36:BA42" si="7">IF(AZ36=1,G36,0)</f>
        <v>0</v>
      </c>
      <c r="BB36" s="146">
        <f t="shared" ref="BB36:BB42" si="8">IF(AZ36=2,G36,0)</f>
        <v>0</v>
      </c>
      <c r="BC36" s="146">
        <f t="shared" ref="BC36:BC42" si="9">IF(AZ36=3,G36,0)</f>
        <v>0</v>
      </c>
      <c r="BD36" s="146">
        <f t="shared" ref="BD36:BD42" si="10">IF(AZ36=4,G36,0)</f>
        <v>0</v>
      </c>
      <c r="BE36" s="146">
        <f t="shared" ref="BE36:BE42" si="11">IF(AZ36=5,G36,0)</f>
        <v>0</v>
      </c>
      <c r="CA36" s="177">
        <v>1</v>
      </c>
      <c r="CB36" s="177">
        <v>1</v>
      </c>
      <c r="CZ36" s="146">
        <v>0</v>
      </c>
    </row>
    <row r="37" spans="1:104" x14ac:dyDescent="0.2">
      <c r="A37" s="171">
        <v>20</v>
      </c>
      <c r="B37" s="172" t="s">
        <v>133</v>
      </c>
      <c r="C37" s="173" t="s">
        <v>134</v>
      </c>
      <c r="D37" s="174" t="s">
        <v>85</v>
      </c>
      <c r="E37" s="175">
        <v>2</v>
      </c>
      <c r="F37" s="175"/>
      <c r="G37" s="176">
        <f t="shared" si="6"/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 t="shared" si="7"/>
        <v>0</v>
      </c>
      <c r="BB37" s="146">
        <f t="shared" si="8"/>
        <v>0</v>
      </c>
      <c r="BC37" s="146">
        <f t="shared" si="9"/>
        <v>0</v>
      </c>
      <c r="BD37" s="146">
        <f t="shared" si="10"/>
        <v>0</v>
      </c>
      <c r="BE37" s="146">
        <f t="shared" si="11"/>
        <v>0</v>
      </c>
      <c r="CA37" s="177">
        <v>1</v>
      </c>
      <c r="CB37" s="177">
        <v>1</v>
      </c>
      <c r="CZ37" s="146">
        <v>0</v>
      </c>
    </row>
    <row r="38" spans="1:104" x14ac:dyDescent="0.2">
      <c r="A38" s="171">
        <v>21</v>
      </c>
      <c r="B38" s="172" t="s">
        <v>135</v>
      </c>
      <c r="C38" s="173" t="s">
        <v>136</v>
      </c>
      <c r="D38" s="174" t="s">
        <v>85</v>
      </c>
      <c r="E38" s="175">
        <v>4</v>
      </c>
      <c r="F38" s="175"/>
      <c r="G38" s="176">
        <f t="shared" si="6"/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 t="shared" si="7"/>
        <v>0</v>
      </c>
      <c r="BB38" s="146">
        <f t="shared" si="8"/>
        <v>0</v>
      </c>
      <c r="BC38" s="146">
        <f t="shared" si="9"/>
        <v>0</v>
      </c>
      <c r="BD38" s="146">
        <f t="shared" si="10"/>
        <v>0</v>
      </c>
      <c r="BE38" s="146">
        <f t="shared" si="11"/>
        <v>0</v>
      </c>
      <c r="CA38" s="177">
        <v>1</v>
      </c>
      <c r="CB38" s="177">
        <v>1</v>
      </c>
      <c r="CZ38" s="146">
        <v>0</v>
      </c>
    </row>
    <row r="39" spans="1:104" x14ac:dyDescent="0.2">
      <c r="A39" s="171">
        <v>22</v>
      </c>
      <c r="B39" s="172" t="s">
        <v>137</v>
      </c>
      <c r="C39" s="173" t="s">
        <v>138</v>
      </c>
      <c r="D39" s="174" t="s">
        <v>101</v>
      </c>
      <c r="E39" s="175">
        <v>79</v>
      </c>
      <c r="F39" s="175"/>
      <c r="G39" s="176">
        <f t="shared" si="6"/>
        <v>0</v>
      </c>
      <c r="O39" s="170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 t="shared" si="7"/>
        <v>0</v>
      </c>
      <c r="BB39" s="146">
        <f t="shared" si="8"/>
        <v>0</v>
      </c>
      <c r="BC39" s="146">
        <f t="shared" si="9"/>
        <v>0</v>
      </c>
      <c r="BD39" s="146">
        <f t="shared" si="10"/>
        <v>0</v>
      </c>
      <c r="BE39" s="146">
        <f t="shared" si="11"/>
        <v>0</v>
      </c>
      <c r="CA39" s="177">
        <v>1</v>
      </c>
      <c r="CB39" s="177">
        <v>1</v>
      </c>
      <c r="CZ39" s="146">
        <v>0</v>
      </c>
    </row>
    <row r="40" spans="1:104" x14ac:dyDescent="0.2">
      <c r="A40" s="171">
        <v>23</v>
      </c>
      <c r="B40" s="172" t="s">
        <v>139</v>
      </c>
      <c r="C40" s="173" t="s">
        <v>140</v>
      </c>
      <c r="D40" s="174" t="s">
        <v>101</v>
      </c>
      <c r="E40" s="175">
        <v>79</v>
      </c>
      <c r="F40" s="175"/>
      <c r="G40" s="176">
        <f t="shared" si="6"/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 t="shared" si="7"/>
        <v>0</v>
      </c>
      <c r="BB40" s="146">
        <f t="shared" si="8"/>
        <v>0</v>
      </c>
      <c r="BC40" s="146">
        <f t="shared" si="9"/>
        <v>0</v>
      </c>
      <c r="BD40" s="146">
        <f t="shared" si="10"/>
        <v>0</v>
      </c>
      <c r="BE40" s="146">
        <f t="shared" si="11"/>
        <v>0</v>
      </c>
      <c r="CA40" s="177">
        <v>1</v>
      </c>
      <c r="CB40" s="177">
        <v>1</v>
      </c>
      <c r="CZ40" s="146">
        <v>0</v>
      </c>
    </row>
    <row r="41" spans="1:104" x14ac:dyDescent="0.2">
      <c r="A41" s="171">
        <v>24</v>
      </c>
      <c r="B41" s="172" t="s">
        <v>141</v>
      </c>
      <c r="C41" s="173" t="s">
        <v>142</v>
      </c>
      <c r="D41" s="174" t="s">
        <v>90</v>
      </c>
      <c r="E41" s="175">
        <v>14</v>
      </c>
      <c r="F41" s="175"/>
      <c r="G41" s="176">
        <f t="shared" si="6"/>
        <v>0</v>
      </c>
      <c r="O41" s="170">
        <v>2</v>
      </c>
      <c r="AA41" s="146">
        <v>1</v>
      </c>
      <c r="AB41" s="146">
        <v>1</v>
      </c>
      <c r="AC41" s="146">
        <v>1</v>
      </c>
      <c r="AZ41" s="146">
        <v>1</v>
      </c>
      <c r="BA41" s="146">
        <f t="shared" si="7"/>
        <v>0</v>
      </c>
      <c r="BB41" s="146">
        <f t="shared" si="8"/>
        <v>0</v>
      </c>
      <c r="BC41" s="146">
        <f t="shared" si="9"/>
        <v>0</v>
      </c>
      <c r="BD41" s="146">
        <f t="shared" si="10"/>
        <v>0</v>
      </c>
      <c r="BE41" s="146">
        <f t="shared" si="11"/>
        <v>0</v>
      </c>
      <c r="CA41" s="177">
        <v>1</v>
      </c>
      <c r="CB41" s="177">
        <v>1</v>
      </c>
      <c r="CZ41" s="146">
        <v>0</v>
      </c>
    </row>
    <row r="42" spans="1:104" ht="22.5" x14ac:dyDescent="0.2">
      <c r="A42" s="171">
        <v>25</v>
      </c>
      <c r="B42" s="172" t="s">
        <v>143</v>
      </c>
      <c r="C42" s="173" t="s">
        <v>144</v>
      </c>
      <c r="D42" s="174" t="s">
        <v>90</v>
      </c>
      <c r="E42" s="175">
        <v>14</v>
      </c>
      <c r="F42" s="175"/>
      <c r="G42" s="176">
        <f t="shared" si="6"/>
        <v>0</v>
      </c>
      <c r="O42" s="170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 t="shared" si="7"/>
        <v>0</v>
      </c>
      <c r="BB42" s="146">
        <f t="shared" si="8"/>
        <v>0</v>
      </c>
      <c r="BC42" s="146">
        <f t="shared" si="9"/>
        <v>0</v>
      </c>
      <c r="BD42" s="146">
        <f t="shared" si="10"/>
        <v>0</v>
      </c>
      <c r="BE42" s="146">
        <f t="shared" si="11"/>
        <v>0</v>
      </c>
      <c r="CA42" s="177">
        <v>1</v>
      </c>
      <c r="CB42" s="177">
        <v>1</v>
      </c>
      <c r="CZ42" s="146">
        <v>0</v>
      </c>
    </row>
    <row r="43" spans="1:104" x14ac:dyDescent="0.2">
      <c r="A43" s="178"/>
      <c r="B43" s="179" t="s">
        <v>77</v>
      </c>
      <c r="C43" s="180" t="str">
        <f>CONCATENATE(B35," ",C35)</f>
        <v>97 Prorážení otvorů</v>
      </c>
      <c r="D43" s="181"/>
      <c r="E43" s="182"/>
      <c r="F43" s="183"/>
      <c r="G43" s="184">
        <f>SUM(G35:G42)</f>
        <v>0</v>
      </c>
      <c r="O43" s="170">
        <v>4</v>
      </c>
      <c r="BA43" s="185">
        <f>SUM(BA35:BA42)</f>
        <v>0</v>
      </c>
      <c r="BB43" s="185">
        <f>SUM(BB35:BB42)</f>
        <v>0</v>
      </c>
      <c r="BC43" s="185">
        <f>SUM(BC35:BC42)</f>
        <v>0</v>
      </c>
      <c r="BD43" s="185">
        <f>SUM(BD35:BD42)</f>
        <v>0</v>
      </c>
      <c r="BE43" s="185">
        <f>SUM(BE35:BE42)</f>
        <v>0</v>
      </c>
    </row>
    <row r="44" spans="1:104" x14ac:dyDescent="0.2">
      <c r="A44" s="163" t="s">
        <v>74</v>
      </c>
      <c r="B44" s="164" t="s">
        <v>145</v>
      </c>
      <c r="C44" s="165" t="s">
        <v>146</v>
      </c>
      <c r="D44" s="166"/>
      <c r="E44" s="167"/>
      <c r="F44" s="167"/>
      <c r="G44" s="168"/>
      <c r="H44" s="169"/>
      <c r="I44" s="169"/>
      <c r="O44" s="170">
        <v>1</v>
      </c>
    </row>
    <row r="45" spans="1:104" x14ac:dyDescent="0.2">
      <c r="A45" s="171">
        <v>26</v>
      </c>
      <c r="B45" s="172" t="s">
        <v>147</v>
      </c>
      <c r="C45" s="173" t="s">
        <v>148</v>
      </c>
      <c r="D45" s="174" t="s">
        <v>149</v>
      </c>
      <c r="E45" s="175">
        <v>2.5739999999999998</v>
      </c>
      <c r="F45" s="175"/>
      <c r="G45" s="176">
        <f>E45*F45</f>
        <v>0</v>
      </c>
      <c r="O45" s="170">
        <v>2</v>
      </c>
      <c r="AA45" s="146">
        <v>1</v>
      </c>
      <c r="AB45" s="146">
        <v>1</v>
      </c>
      <c r="AC45" s="146">
        <v>1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1</v>
      </c>
      <c r="CB45" s="177">
        <v>1</v>
      </c>
      <c r="CZ45" s="146">
        <v>0</v>
      </c>
    </row>
    <row r="46" spans="1:104" x14ac:dyDescent="0.2">
      <c r="A46" s="178"/>
      <c r="B46" s="179" t="s">
        <v>77</v>
      </c>
      <c r="C46" s="180" t="str">
        <f>CONCATENATE(B44," ",C44)</f>
        <v>99 Staveništní přesun hmot</v>
      </c>
      <c r="D46" s="181"/>
      <c r="E46" s="182"/>
      <c r="F46" s="183"/>
      <c r="G46" s="184">
        <f>SUM(G44:G45)</f>
        <v>0</v>
      </c>
      <c r="O46" s="170">
        <v>4</v>
      </c>
      <c r="BA46" s="185">
        <f>SUM(BA44:BA45)</f>
        <v>0</v>
      </c>
      <c r="BB46" s="185">
        <f>SUM(BB44:BB45)</f>
        <v>0</v>
      </c>
      <c r="BC46" s="185">
        <f>SUM(BC44:BC45)</f>
        <v>0</v>
      </c>
      <c r="BD46" s="185">
        <f>SUM(BD44:BD45)</f>
        <v>0</v>
      </c>
      <c r="BE46" s="185">
        <f>SUM(BE44:BE45)</f>
        <v>0</v>
      </c>
    </row>
    <row r="47" spans="1:104" x14ac:dyDescent="0.2">
      <c r="A47" s="163" t="s">
        <v>74</v>
      </c>
      <c r="B47" s="164" t="s">
        <v>150</v>
      </c>
      <c r="C47" s="165" t="s">
        <v>151</v>
      </c>
      <c r="D47" s="166"/>
      <c r="E47" s="167"/>
      <c r="F47" s="167"/>
      <c r="G47" s="168"/>
      <c r="H47" s="169"/>
      <c r="I47" s="169"/>
      <c r="O47" s="170">
        <v>1</v>
      </c>
    </row>
    <row r="48" spans="1:104" x14ac:dyDescent="0.2">
      <c r="A48" s="171">
        <v>27</v>
      </c>
      <c r="B48" s="172" t="s">
        <v>152</v>
      </c>
      <c r="C48" s="173" t="s">
        <v>153</v>
      </c>
      <c r="D48" s="174" t="s">
        <v>85</v>
      </c>
      <c r="E48" s="175">
        <v>1</v>
      </c>
      <c r="F48" s="175"/>
      <c r="G48" s="176">
        <f t="shared" ref="G48:G64" si="12">E48*F48</f>
        <v>0</v>
      </c>
      <c r="O48" s="170">
        <v>2</v>
      </c>
      <c r="AA48" s="146">
        <v>1</v>
      </c>
      <c r="AB48" s="146">
        <v>7</v>
      </c>
      <c r="AC48" s="146">
        <v>7</v>
      </c>
      <c r="AZ48" s="146">
        <v>1</v>
      </c>
      <c r="BA48" s="146">
        <f t="shared" ref="BA48:BA64" si="13">IF(AZ48=1,G48,0)</f>
        <v>0</v>
      </c>
      <c r="BB48" s="146">
        <f t="shared" ref="BB48:BB64" si="14">IF(AZ48=2,G48,0)</f>
        <v>0</v>
      </c>
      <c r="BC48" s="146">
        <f t="shared" ref="BC48:BC64" si="15">IF(AZ48=3,G48,0)</f>
        <v>0</v>
      </c>
      <c r="BD48" s="146">
        <f t="shared" ref="BD48:BD64" si="16">IF(AZ48=4,G48,0)</f>
        <v>0</v>
      </c>
      <c r="BE48" s="146">
        <f t="shared" ref="BE48:BE64" si="17">IF(AZ48=5,G48,0)</f>
        <v>0</v>
      </c>
      <c r="CA48" s="177">
        <v>1</v>
      </c>
      <c r="CB48" s="177">
        <v>7</v>
      </c>
      <c r="CZ48" s="146">
        <v>0</v>
      </c>
    </row>
    <row r="49" spans="1:104" x14ac:dyDescent="0.2">
      <c r="A49" s="171">
        <v>28</v>
      </c>
      <c r="B49" s="172" t="s">
        <v>154</v>
      </c>
      <c r="C49" s="173" t="s">
        <v>155</v>
      </c>
      <c r="D49" s="174" t="s">
        <v>101</v>
      </c>
      <c r="E49" s="175">
        <v>34</v>
      </c>
      <c r="F49" s="175"/>
      <c r="G49" s="176">
        <f t="shared" si="12"/>
        <v>0</v>
      </c>
      <c r="O49" s="170">
        <v>2</v>
      </c>
      <c r="AA49" s="146">
        <v>1</v>
      </c>
      <c r="AB49" s="146">
        <v>7</v>
      </c>
      <c r="AC49" s="146">
        <v>7</v>
      </c>
      <c r="AZ49" s="146">
        <v>1</v>
      </c>
      <c r="BA49" s="146">
        <f t="shared" si="13"/>
        <v>0</v>
      </c>
      <c r="BB49" s="146">
        <f t="shared" si="14"/>
        <v>0</v>
      </c>
      <c r="BC49" s="146">
        <f t="shared" si="15"/>
        <v>0</v>
      </c>
      <c r="BD49" s="146">
        <f t="shared" si="16"/>
        <v>0</v>
      </c>
      <c r="BE49" s="146">
        <f t="shared" si="17"/>
        <v>0</v>
      </c>
      <c r="CA49" s="177">
        <v>1</v>
      </c>
      <c r="CB49" s="177">
        <v>7</v>
      </c>
      <c r="CZ49" s="146">
        <v>0</v>
      </c>
    </row>
    <row r="50" spans="1:104" x14ac:dyDescent="0.2">
      <c r="A50" s="171">
        <v>29</v>
      </c>
      <c r="B50" s="172" t="s">
        <v>156</v>
      </c>
      <c r="C50" s="173" t="s">
        <v>157</v>
      </c>
      <c r="D50" s="174" t="s">
        <v>85</v>
      </c>
      <c r="E50" s="175">
        <v>1</v>
      </c>
      <c r="F50" s="175"/>
      <c r="G50" s="176">
        <f t="shared" si="12"/>
        <v>0</v>
      </c>
      <c r="O50" s="170">
        <v>2</v>
      </c>
      <c r="AA50" s="146">
        <v>1</v>
      </c>
      <c r="AB50" s="146">
        <v>7</v>
      </c>
      <c r="AC50" s="146">
        <v>7</v>
      </c>
      <c r="AZ50" s="146">
        <v>1</v>
      </c>
      <c r="BA50" s="146">
        <f t="shared" si="13"/>
        <v>0</v>
      </c>
      <c r="BB50" s="146">
        <f t="shared" si="14"/>
        <v>0</v>
      </c>
      <c r="BC50" s="146">
        <f t="shared" si="15"/>
        <v>0</v>
      </c>
      <c r="BD50" s="146">
        <f t="shared" si="16"/>
        <v>0</v>
      </c>
      <c r="BE50" s="146">
        <f t="shared" si="17"/>
        <v>0</v>
      </c>
      <c r="CA50" s="177">
        <v>1</v>
      </c>
      <c r="CB50" s="177">
        <v>7</v>
      </c>
      <c r="CZ50" s="146">
        <v>0</v>
      </c>
    </row>
    <row r="51" spans="1:104" x14ac:dyDescent="0.2">
      <c r="A51" s="171">
        <v>30</v>
      </c>
      <c r="B51" s="172" t="s">
        <v>158</v>
      </c>
      <c r="C51" s="173" t="s">
        <v>159</v>
      </c>
      <c r="D51" s="174" t="s">
        <v>85</v>
      </c>
      <c r="E51" s="175">
        <v>1</v>
      </c>
      <c r="F51" s="175"/>
      <c r="G51" s="176">
        <f t="shared" si="12"/>
        <v>0</v>
      </c>
      <c r="O51" s="170">
        <v>2</v>
      </c>
      <c r="AA51" s="146">
        <v>1</v>
      </c>
      <c r="AB51" s="146">
        <v>7</v>
      </c>
      <c r="AC51" s="146">
        <v>7</v>
      </c>
      <c r="AZ51" s="146">
        <v>1</v>
      </c>
      <c r="BA51" s="146">
        <f t="shared" si="13"/>
        <v>0</v>
      </c>
      <c r="BB51" s="146">
        <f t="shared" si="14"/>
        <v>0</v>
      </c>
      <c r="BC51" s="146">
        <f t="shared" si="15"/>
        <v>0</v>
      </c>
      <c r="BD51" s="146">
        <f t="shared" si="16"/>
        <v>0</v>
      </c>
      <c r="BE51" s="146">
        <f t="shared" si="17"/>
        <v>0</v>
      </c>
      <c r="CA51" s="177">
        <v>1</v>
      </c>
      <c r="CB51" s="177">
        <v>7</v>
      </c>
      <c r="CZ51" s="146">
        <v>0</v>
      </c>
    </row>
    <row r="52" spans="1:104" x14ac:dyDescent="0.2">
      <c r="A52" s="171">
        <v>31</v>
      </c>
      <c r="B52" s="172" t="s">
        <v>160</v>
      </c>
      <c r="C52" s="173" t="s">
        <v>161</v>
      </c>
      <c r="D52" s="174" t="s">
        <v>85</v>
      </c>
      <c r="E52" s="175">
        <v>2</v>
      </c>
      <c r="F52" s="175"/>
      <c r="G52" s="176">
        <f t="shared" si="12"/>
        <v>0</v>
      </c>
      <c r="O52" s="170">
        <v>2</v>
      </c>
      <c r="AA52" s="146">
        <v>1</v>
      </c>
      <c r="AB52" s="146">
        <v>7</v>
      </c>
      <c r="AC52" s="146">
        <v>7</v>
      </c>
      <c r="AZ52" s="146">
        <v>1</v>
      </c>
      <c r="BA52" s="146">
        <f t="shared" si="13"/>
        <v>0</v>
      </c>
      <c r="BB52" s="146">
        <f t="shared" si="14"/>
        <v>0</v>
      </c>
      <c r="BC52" s="146">
        <f t="shared" si="15"/>
        <v>0</v>
      </c>
      <c r="BD52" s="146">
        <f t="shared" si="16"/>
        <v>0</v>
      </c>
      <c r="BE52" s="146">
        <f t="shared" si="17"/>
        <v>0</v>
      </c>
      <c r="CA52" s="177">
        <v>1</v>
      </c>
      <c r="CB52" s="177">
        <v>7</v>
      </c>
      <c r="CZ52" s="146">
        <v>0</v>
      </c>
    </row>
    <row r="53" spans="1:104" x14ac:dyDescent="0.2">
      <c r="A53" s="171">
        <v>32</v>
      </c>
      <c r="B53" s="172" t="s">
        <v>162</v>
      </c>
      <c r="C53" s="173" t="s">
        <v>163</v>
      </c>
      <c r="D53" s="174" t="s">
        <v>85</v>
      </c>
      <c r="E53" s="175">
        <v>1</v>
      </c>
      <c r="F53" s="175"/>
      <c r="G53" s="176">
        <f t="shared" si="12"/>
        <v>0</v>
      </c>
      <c r="O53" s="170">
        <v>2</v>
      </c>
      <c r="AA53" s="146">
        <v>1</v>
      </c>
      <c r="AB53" s="146">
        <v>7</v>
      </c>
      <c r="AC53" s="146">
        <v>7</v>
      </c>
      <c r="AZ53" s="146">
        <v>1</v>
      </c>
      <c r="BA53" s="146">
        <f t="shared" si="13"/>
        <v>0</v>
      </c>
      <c r="BB53" s="146">
        <f t="shared" si="14"/>
        <v>0</v>
      </c>
      <c r="BC53" s="146">
        <f t="shared" si="15"/>
        <v>0</v>
      </c>
      <c r="BD53" s="146">
        <f t="shared" si="16"/>
        <v>0</v>
      </c>
      <c r="BE53" s="146">
        <f t="shared" si="17"/>
        <v>0</v>
      </c>
      <c r="CA53" s="177">
        <v>1</v>
      </c>
      <c r="CB53" s="177">
        <v>7</v>
      </c>
      <c r="CZ53" s="146">
        <v>0</v>
      </c>
    </row>
    <row r="54" spans="1:104" x14ac:dyDescent="0.2">
      <c r="A54" s="171">
        <v>33</v>
      </c>
      <c r="B54" s="172" t="s">
        <v>164</v>
      </c>
      <c r="C54" s="173" t="s">
        <v>165</v>
      </c>
      <c r="D54" s="174" t="s">
        <v>85</v>
      </c>
      <c r="E54" s="175">
        <v>2</v>
      </c>
      <c r="F54" s="175"/>
      <c r="G54" s="176">
        <f t="shared" si="12"/>
        <v>0</v>
      </c>
      <c r="O54" s="170">
        <v>2</v>
      </c>
      <c r="AA54" s="146">
        <v>1</v>
      </c>
      <c r="AB54" s="146">
        <v>7</v>
      </c>
      <c r="AC54" s="146">
        <v>7</v>
      </c>
      <c r="AZ54" s="146">
        <v>1</v>
      </c>
      <c r="BA54" s="146">
        <f t="shared" si="13"/>
        <v>0</v>
      </c>
      <c r="BB54" s="146">
        <f t="shared" si="14"/>
        <v>0</v>
      </c>
      <c r="BC54" s="146">
        <f t="shared" si="15"/>
        <v>0</v>
      </c>
      <c r="BD54" s="146">
        <f t="shared" si="16"/>
        <v>0</v>
      </c>
      <c r="BE54" s="146">
        <f t="shared" si="17"/>
        <v>0</v>
      </c>
      <c r="CA54" s="177">
        <v>1</v>
      </c>
      <c r="CB54" s="177">
        <v>7</v>
      </c>
      <c r="CZ54" s="146">
        <v>0</v>
      </c>
    </row>
    <row r="55" spans="1:104" x14ac:dyDescent="0.2">
      <c r="A55" s="171">
        <v>34</v>
      </c>
      <c r="B55" s="172" t="s">
        <v>166</v>
      </c>
      <c r="C55" s="173" t="s">
        <v>167</v>
      </c>
      <c r="D55" s="174" t="s">
        <v>85</v>
      </c>
      <c r="E55" s="175">
        <v>4</v>
      </c>
      <c r="F55" s="175"/>
      <c r="G55" s="176">
        <f t="shared" si="12"/>
        <v>0</v>
      </c>
      <c r="O55" s="170">
        <v>2</v>
      </c>
      <c r="AA55" s="146">
        <v>1</v>
      </c>
      <c r="AB55" s="146">
        <v>7</v>
      </c>
      <c r="AC55" s="146">
        <v>7</v>
      </c>
      <c r="AZ55" s="146">
        <v>1</v>
      </c>
      <c r="BA55" s="146">
        <f t="shared" si="13"/>
        <v>0</v>
      </c>
      <c r="BB55" s="146">
        <f t="shared" si="14"/>
        <v>0</v>
      </c>
      <c r="BC55" s="146">
        <f t="shared" si="15"/>
        <v>0</v>
      </c>
      <c r="BD55" s="146">
        <f t="shared" si="16"/>
        <v>0</v>
      </c>
      <c r="BE55" s="146">
        <f t="shared" si="17"/>
        <v>0</v>
      </c>
      <c r="CA55" s="177">
        <v>1</v>
      </c>
      <c r="CB55" s="177">
        <v>7</v>
      </c>
      <c r="CZ55" s="146">
        <v>0</v>
      </c>
    </row>
    <row r="56" spans="1:104" x14ac:dyDescent="0.2">
      <c r="A56" s="171">
        <v>35</v>
      </c>
      <c r="B56" s="172" t="s">
        <v>168</v>
      </c>
      <c r="C56" s="173" t="s">
        <v>169</v>
      </c>
      <c r="D56" s="174" t="s">
        <v>85</v>
      </c>
      <c r="E56" s="175">
        <v>1</v>
      </c>
      <c r="F56" s="175"/>
      <c r="G56" s="176">
        <f t="shared" si="12"/>
        <v>0</v>
      </c>
      <c r="O56" s="170">
        <v>2</v>
      </c>
      <c r="AA56" s="146">
        <v>1</v>
      </c>
      <c r="AB56" s="146">
        <v>7</v>
      </c>
      <c r="AC56" s="146">
        <v>7</v>
      </c>
      <c r="AZ56" s="146">
        <v>1</v>
      </c>
      <c r="BA56" s="146">
        <f t="shared" si="13"/>
        <v>0</v>
      </c>
      <c r="BB56" s="146">
        <f t="shared" si="14"/>
        <v>0</v>
      </c>
      <c r="BC56" s="146">
        <f t="shared" si="15"/>
        <v>0</v>
      </c>
      <c r="BD56" s="146">
        <f t="shared" si="16"/>
        <v>0</v>
      </c>
      <c r="BE56" s="146">
        <f t="shared" si="17"/>
        <v>0</v>
      </c>
      <c r="CA56" s="177">
        <v>1</v>
      </c>
      <c r="CB56" s="177">
        <v>7</v>
      </c>
      <c r="CZ56" s="146">
        <v>0</v>
      </c>
    </row>
    <row r="57" spans="1:104" x14ac:dyDescent="0.2">
      <c r="A57" s="171">
        <v>36</v>
      </c>
      <c r="B57" s="172" t="s">
        <v>170</v>
      </c>
      <c r="C57" s="173" t="s">
        <v>171</v>
      </c>
      <c r="D57" s="174" t="s">
        <v>85</v>
      </c>
      <c r="E57" s="175">
        <v>4</v>
      </c>
      <c r="F57" s="175"/>
      <c r="G57" s="176">
        <f t="shared" si="12"/>
        <v>0</v>
      </c>
      <c r="O57" s="170">
        <v>2</v>
      </c>
      <c r="AA57" s="146">
        <v>1</v>
      </c>
      <c r="AB57" s="146">
        <v>7</v>
      </c>
      <c r="AC57" s="146">
        <v>7</v>
      </c>
      <c r="AZ57" s="146">
        <v>1</v>
      </c>
      <c r="BA57" s="146">
        <f t="shared" si="13"/>
        <v>0</v>
      </c>
      <c r="BB57" s="146">
        <f t="shared" si="14"/>
        <v>0</v>
      </c>
      <c r="BC57" s="146">
        <f t="shared" si="15"/>
        <v>0</v>
      </c>
      <c r="BD57" s="146">
        <f t="shared" si="16"/>
        <v>0</v>
      </c>
      <c r="BE57" s="146">
        <f t="shared" si="17"/>
        <v>0</v>
      </c>
      <c r="CA57" s="177">
        <v>1</v>
      </c>
      <c r="CB57" s="177">
        <v>7</v>
      </c>
      <c r="CZ57" s="146">
        <v>0</v>
      </c>
    </row>
    <row r="58" spans="1:104" x14ac:dyDescent="0.2">
      <c r="A58" s="171">
        <v>37</v>
      </c>
      <c r="B58" s="172" t="s">
        <v>172</v>
      </c>
      <c r="C58" s="173" t="s">
        <v>173</v>
      </c>
      <c r="D58" s="174" t="s">
        <v>101</v>
      </c>
      <c r="E58" s="175">
        <v>38</v>
      </c>
      <c r="F58" s="175"/>
      <c r="G58" s="176">
        <f t="shared" si="12"/>
        <v>0</v>
      </c>
      <c r="O58" s="170">
        <v>2</v>
      </c>
      <c r="AA58" s="146">
        <v>1</v>
      </c>
      <c r="AB58" s="146">
        <v>7</v>
      </c>
      <c r="AC58" s="146">
        <v>7</v>
      </c>
      <c r="AZ58" s="146">
        <v>1</v>
      </c>
      <c r="BA58" s="146">
        <f t="shared" si="13"/>
        <v>0</v>
      </c>
      <c r="BB58" s="146">
        <f t="shared" si="14"/>
        <v>0</v>
      </c>
      <c r="BC58" s="146">
        <f t="shared" si="15"/>
        <v>0</v>
      </c>
      <c r="BD58" s="146">
        <f t="shared" si="16"/>
        <v>0</v>
      </c>
      <c r="BE58" s="146">
        <f t="shared" si="17"/>
        <v>0</v>
      </c>
      <c r="CA58" s="177">
        <v>1</v>
      </c>
      <c r="CB58" s="177">
        <v>7</v>
      </c>
      <c r="CZ58" s="146">
        <v>0</v>
      </c>
    </row>
    <row r="59" spans="1:104" x14ac:dyDescent="0.2">
      <c r="A59" s="171">
        <v>38</v>
      </c>
      <c r="B59" s="172" t="s">
        <v>174</v>
      </c>
      <c r="C59" s="173" t="s">
        <v>175</v>
      </c>
      <c r="D59" s="174" t="s">
        <v>101</v>
      </c>
      <c r="E59" s="175">
        <v>25</v>
      </c>
      <c r="F59" s="175"/>
      <c r="G59" s="176">
        <f t="shared" si="12"/>
        <v>0</v>
      </c>
      <c r="O59" s="170">
        <v>2</v>
      </c>
      <c r="AA59" s="146">
        <v>1</v>
      </c>
      <c r="AB59" s="146">
        <v>7</v>
      </c>
      <c r="AC59" s="146">
        <v>7</v>
      </c>
      <c r="AZ59" s="146">
        <v>1</v>
      </c>
      <c r="BA59" s="146">
        <f t="shared" si="13"/>
        <v>0</v>
      </c>
      <c r="BB59" s="146">
        <f t="shared" si="14"/>
        <v>0</v>
      </c>
      <c r="BC59" s="146">
        <f t="shared" si="15"/>
        <v>0</v>
      </c>
      <c r="BD59" s="146">
        <f t="shared" si="16"/>
        <v>0</v>
      </c>
      <c r="BE59" s="146">
        <f t="shared" si="17"/>
        <v>0</v>
      </c>
      <c r="CA59" s="177">
        <v>1</v>
      </c>
      <c r="CB59" s="177">
        <v>7</v>
      </c>
      <c r="CZ59" s="146">
        <v>0</v>
      </c>
    </row>
    <row r="60" spans="1:104" x14ac:dyDescent="0.2">
      <c r="A60" s="171">
        <v>39</v>
      </c>
      <c r="B60" s="172" t="s">
        <v>176</v>
      </c>
      <c r="C60" s="173" t="s">
        <v>177</v>
      </c>
      <c r="D60" s="174" t="s">
        <v>76</v>
      </c>
      <c r="E60" s="175">
        <v>1</v>
      </c>
      <c r="F60" s="175"/>
      <c r="G60" s="176">
        <f t="shared" si="12"/>
        <v>0</v>
      </c>
      <c r="O60" s="170">
        <v>2</v>
      </c>
      <c r="AA60" s="146">
        <v>1</v>
      </c>
      <c r="AB60" s="146">
        <v>7</v>
      </c>
      <c r="AC60" s="146">
        <v>7</v>
      </c>
      <c r="AZ60" s="146">
        <v>1</v>
      </c>
      <c r="BA60" s="146">
        <f t="shared" si="13"/>
        <v>0</v>
      </c>
      <c r="BB60" s="146">
        <f t="shared" si="14"/>
        <v>0</v>
      </c>
      <c r="BC60" s="146">
        <f t="shared" si="15"/>
        <v>0</v>
      </c>
      <c r="BD60" s="146">
        <f t="shared" si="16"/>
        <v>0</v>
      </c>
      <c r="BE60" s="146">
        <f t="shared" si="17"/>
        <v>0</v>
      </c>
      <c r="CA60" s="177">
        <v>1</v>
      </c>
      <c r="CB60" s="177">
        <v>7</v>
      </c>
      <c r="CZ60" s="146">
        <v>0</v>
      </c>
    </row>
    <row r="61" spans="1:104" x14ac:dyDescent="0.2">
      <c r="A61" s="171">
        <v>40</v>
      </c>
      <c r="B61" s="172" t="s">
        <v>178</v>
      </c>
      <c r="C61" s="173" t="s">
        <v>179</v>
      </c>
      <c r="D61" s="174" t="s">
        <v>85</v>
      </c>
      <c r="E61" s="175">
        <v>1</v>
      </c>
      <c r="F61" s="175"/>
      <c r="G61" s="176">
        <f t="shared" si="12"/>
        <v>0</v>
      </c>
      <c r="O61" s="170">
        <v>2</v>
      </c>
      <c r="AA61" s="146">
        <v>1</v>
      </c>
      <c r="AB61" s="146">
        <v>7</v>
      </c>
      <c r="AC61" s="146">
        <v>7</v>
      </c>
      <c r="AZ61" s="146">
        <v>1</v>
      </c>
      <c r="BA61" s="146">
        <f t="shared" si="13"/>
        <v>0</v>
      </c>
      <c r="BB61" s="146">
        <f t="shared" si="14"/>
        <v>0</v>
      </c>
      <c r="BC61" s="146">
        <f t="shared" si="15"/>
        <v>0</v>
      </c>
      <c r="BD61" s="146">
        <f t="shared" si="16"/>
        <v>0</v>
      </c>
      <c r="BE61" s="146">
        <f t="shared" si="17"/>
        <v>0</v>
      </c>
      <c r="CA61" s="177">
        <v>1</v>
      </c>
      <c r="CB61" s="177">
        <v>7</v>
      </c>
      <c r="CZ61" s="146">
        <v>0</v>
      </c>
    </row>
    <row r="62" spans="1:104" x14ac:dyDescent="0.2">
      <c r="A62" s="171">
        <v>41</v>
      </c>
      <c r="B62" s="172" t="s">
        <v>180</v>
      </c>
      <c r="C62" s="173" t="s">
        <v>181</v>
      </c>
      <c r="D62" s="174" t="s">
        <v>85</v>
      </c>
      <c r="E62" s="175">
        <v>8</v>
      </c>
      <c r="F62" s="175"/>
      <c r="G62" s="176">
        <f t="shared" si="12"/>
        <v>0</v>
      </c>
      <c r="O62" s="170">
        <v>2</v>
      </c>
      <c r="AA62" s="146">
        <v>1</v>
      </c>
      <c r="AB62" s="146">
        <v>7</v>
      </c>
      <c r="AC62" s="146">
        <v>7</v>
      </c>
      <c r="AZ62" s="146">
        <v>1</v>
      </c>
      <c r="BA62" s="146">
        <f t="shared" si="13"/>
        <v>0</v>
      </c>
      <c r="BB62" s="146">
        <f t="shared" si="14"/>
        <v>0</v>
      </c>
      <c r="BC62" s="146">
        <f t="shared" si="15"/>
        <v>0</v>
      </c>
      <c r="BD62" s="146">
        <f t="shared" si="16"/>
        <v>0</v>
      </c>
      <c r="BE62" s="146">
        <f t="shared" si="17"/>
        <v>0</v>
      </c>
      <c r="CA62" s="177">
        <v>1</v>
      </c>
      <c r="CB62" s="177">
        <v>7</v>
      </c>
      <c r="CZ62" s="146">
        <v>0</v>
      </c>
    </row>
    <row r="63" spans="1:104" x14ac:dyDescent="0.2">
      <c r="A63" s="171">
        <v>42</v>
      </c>
      <c r="B63" s="172" t="s">
        <v>182</v>
      </c>
      <c r="C63" s="173" t="s">
        <v>183</v>
      </c>
      <c r="D63" s="174" t="s">
        <v>85</v>
      </c>
      <c r="E63" s="175">
        <v>2</v>
      </c>
      <c r="F63" s="175"/>
      <c r="G63" s="176">
        <f t="shared" si="12"/>
        <v>0</v>
      </c>
      <c r="O63" s="170">
        <v>2</v>
      </c>
      <c r="AA63" s="146">
        <v>1</v>
      </c>
      <c r="AB63" s="146">
        <v>7</v>
      </c>
      <c r="AC63" s="146">
        <v>7</v>
      </c>
      <c r="AZ63" s="146">
        <v>1</v>
      </c>
      <c r="BA63" s="146">
        <f t="shared" si="13"/>
        <v>0</v>
      </c>
      <c r="BB63" s="146">
        <f t="shared" si="14"/>
        <v>0</v>
      </c>
      <c r="BC63" s="146">
        <f t="shared" si="15"/>
        <v>0</v>
      </c>
      <c r="BD63" s="146">
        <f t="shared" si="16"/>
        <v>0</v>
      </c>
      <c r="BE63" s="146">
        <f t="shared" si="17"/>
        <v>0</v>
      </c>
      <c r="CA63" s="177">
        <v>1</v>
      </c>
      <c r="CB63" s="177">
        <v>7</v>
      </c>
      <c r="CZ63" s="146">
        <v>0</v>
      </c>
    </row>
    <row r="64" spans="1:104" x14ac:dyDescent="0.2">
      <c r="A64" s="171">
        <v>43</v>
      </c>
      <c r="B64" s="172" t="s">
        <v>184</v>
      </c>
      <c r="C64" s="173" t="s">
        <v>185</v>
      </c>
      <c r="D64" s="174" t="s">
        <v>85</v>
      </c>
      <c r="E64" s="175">
        <v>4</v>
      </c>
      <c r="F64" s="175"/>
      <c r="G64" s="176">
        <f t="shared" si="12"/>
        <v>0</v>
      </c>
      <c r="O64" s="170">
        <v>2</v>
      </c>
      <c r="AA64" s="146">
        <v>1</v>
      </c>
      <c r="AB64" s="146">
        <v>7</v>
      </c>
      <c r="AC64" s="146">
        <v>7</v>
      </c>
      <c r="AZ64" s="146">
        <v>1</v>
      </c>
      <c r="BA64" s="146">
        <f t="shared" si="13"/>
        <v>0</v>
      </c>
      <c r="BB64" s="146">
        <f t="shared" si="14"/>
        <v>0</v>
      </c>
      <c r="BC64" s="146">
        <f t="shared" si="15"/>
        <v>0</v>
      </c>
      <c r="BD64" s="146">
        <f t="shared" si="16"/>
        <v>0</v>
      </c>
      <c r="BE64" s="146">
        <f t="shared" si="17"/>
        <v>0</v>
      </c>
      <c r="CA64" s="177">
        <v>1</v>
      </c>
      <c r="CB64" s="177">
        <v>7</v>
      </c>
      <c r="CZ64" s="146">
        <v>0</v>
      </c>
    </row>
    <row r="65" spans="1:104" x14ac:dyDescent="0.2">
      <c r="A65" s="178"/>
      <c r="B65" s="179" t="s">
        <v>77</v>
      </c>
      <c r="C65" s="180" t="str">
        <f>CONCATENATE(B47," ",C47)</f>
        <v>F0807 Elektroinstalace</v>
      </c>
      <c r="D65" s="181"/>
      <c r="E65" s="182"/>
      <c r="F65" s="183"/>
      <c r="G65" s="184">
        <f>SUM(G47:G64)</f>
        <v>0</v>
      </c>
      <c r="O65" s="170">
        <v>4</v>
      </c>
      <c r="BA65" s="185">
        <f>SUM(BA47:BA64)</f>
        <v>0</v>
      </c>
      <c r="BB65" s="185">
        <f>SUM(BB47:BB64)</f>
        <v>0</v>
      </c>
      <c r="BC65" s="185">
        <f>SUM(BC47:BC64)</f>
        <v>0</v>
      </c>
      <c r="BD65" s="185">
        <f>SUM(BD47:BD64)</f>
        <v>0</v>
      </c>
      <c r="BE65" s="185">
        <f>SUM(BE47:BE64)</f>
        <v>0</v>
      </c>
    </row>
    <row r="66" spans="1:104" x14ac:dyDescent="0.2">
      <c r="A66" s="163" t="s">
        <v>74</v>
      </c>
      <c r="B66" s="164" t="s">
        <v>186</v>
      </c>
      <c r="C66" s="165" t="s">
        <v>187</v>
      </c>
      <c r="D66" s="166"/>
      <c r="E66" s="167"/>
      <c r="F66" s="167"/>
      <c r="G66" s="168"/>
      <c r="H66" s="169"/>
      <c r="I66" s="169"/>
      <c r="O66" s="170">
        <v>1</v>
      </c>
    </row>
    <row r="67" spans="1:104" x14ac:dyDescent="0.2">
      <c r="A67" s="171">
        <v>44</v>
      </c>
      <c r="B67" s="172" t="s">
        <v>188</v>
      </c>
      <c r="C67" s="173" t="s">
        <v>189</v>
      </c>
      <c r="D67" s="174" t="s">
        <v>101</v>
      </c>
      <c r="E67" s="175">
        <v>28</v>
      </c>
      <c r="F67" s="175"/>
      <c r="G67" s="176">
        <f>E67*F67</f>
        <v>0</v>
      </c>
      <c r="O67" s="170">
        <v>2</v>
      </c>
      <c r="AA67" s="146">
        <v>2</v>
      </c>
      <c r="AB67" s="146">
        <v>7</v>
      </c>
      <c r="AC67" s="146">
        <v>7</v>
      </c>
      <c r="AZ67" s="146">
        <v>2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2</v>
      </c>
      <c r="CB67" s="177">
        <v>7</v>
      </c>
      <c r="CZ67" s="146">
        <v>0</v>
      </c>
    </row>
    <row r="68" spans="1:104" x14ac:dyDescent="0.2">
      <c r="A68" s="171">
        <v>45</v>
      </c>
      <c r="B68" s="172" t="s">
        <v>190</v>
      </c>
      <c r="C68" s="173" t="s">
        <v>191</v>
      </c>
      <c r="D68" s="174" t="s">
        <v>101</v>
      </c>
      <c r="E68" s="175">
        <v>15</v>
      </c>
      <c r="F68" s="175"/>
      <c r="G68" s="176">
        <f>E68*F68</f>
        <v>0</v>
      </c>
      <c r="O68" s="170">
        <v>2</v>
      </c>
      <c r="AA68" s="146">
        <v>2</v>
      </c>
      <c r="AB68" s="146">
        <v>7</v>
      </c>
      <c r="AC68" s="146">
        <v>7</v>
      </c>
      <c r="AZ68" s="146">
        <v>2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2</v>
      </c>
      <c r="CB68" s="177">
        <v>7</v>
      </c>
      <c r="CZ68" s="146">
        <v>0</v>
      </c>
    </row>
    <row r="69" spans="1:104" x14ac:dyDescent="0.2">
      <c r="A69" s="171">
        <v>46</v>
      </c>
      <c r="B69" s="172" t="s">
        <v>192</v>
      </c>
      <c r="C69" s="173" t="s">
        <v>193</v>
      </c>
      <c r="D69" s="174" t="s">
        <v>101</v>
      </c>
      <c r="E69" s="175">
        <v>16</v>
      </c>
      <c r="F69" s="175"/>
      <c r="G69" s="176">
        <f>E69*F69</f>
        <v>0</v>
      </c>
      <c r="O69" s="170">
        <v>2</v>
      </c>
      <c r="AA69" s="146">
        <v>2</v>
      </c>
      <c r="AB69" s="146">
        <v>7</v>
      </c>
      <c r="AC69" s="146">
        <v>7</v>
      </c>
      <c r="AZ69" s="146">
        <v>2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2</v>
      </c>
      <c r="CB69" s="177">
        <v>7</v>
      </c>
      <c r="CZ69" s="146">
        <v>0</v>
      </c>
    </row>
    <row r="70" spans="1:104" x14ac:dyDescent="0.2">
      <c r="A70" s="171">
        <v>47</v>
      </c>
      <c r="B70" s="172" t="s">
        <v>194</v>
      </c>
      <c r="C70" s="173" t="s">
        <v>195</v>
      </c>
      <c r="D70" s="174" t="s">
        <v>101</v>
      </c>
      <c r="E70" s="175">
        <v>52</v>
      </c>
      <c r="F70" s="175"/>
      <c r="G70" s="176">
        <f>E70*F70</f>
        <v>0</v>
      </c>
      <c r="O70" s="170">
        <v>2</v>
      </c>
      <c r="AA70" s="146">
        <v>2</v>
      </c>
      <c r="AB70" s="146">
        <v>7</v>
      </c>
      <c r="AC70" s="146">
        <v>7</v>
      </c>
      <c r="AZ70" s="146">
        <v>2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7">
        <v>2</v>
      </c>
      <c r="CB70" s="177">
        <v>7</v>
      </c>
      <c r="CZ70" s="146">
        <v>0</v>
      </c>
    </row>
    <row r="71" spans="1:104" x14ac:dyDescent="0.2">
      <c r="A71" s="178"/>
      <c r="B71" s="179" t="s">
        <v>77</v>
      </c>
      <c r="C71" s="180" t="str">
        <f>CONCATENATE(B66," ",C66)</f>
        <v>713 Izolace tepelné</v>
      </c>
      <c r="D71" s="181"/>
      <c r="E71" s="182"/>
      <c r="F71" s="183"/>
      <c r="G71" s="184">
        <f>SUM(G66:G70)</f>
        <v>0</v>
      </c>
      <c r="O71" s="170">
        <v>4</v>
      </c>
      <c r="BA71" s="185">
        <f>SUM(BA66:BA70)</f>
        <v>0</v>
      </c>
      <c r="BB71" s="185">
        <f>SUM(BB66:BB70)</f>
        <v>0</v>
      </c>
      <c r="BC71" s="185">
        <f>SUM(BC66:BC70)</f>
        <v>0</v>
      </c>
      <c r="BD71" s="185">
        <f>SUM(BD66:BD70)</f>
        <v>0</v>
      </c>
      <c r="BE71" s="185">
        <f>SUM(BE66:BE70)</f>
        <v>0</v>
      </c>
    </row>
    <row r="72" spans="1:104" x14ac:dyDescent="0.2">
      <c r="A72" s="163" t="s">
        <v>74</v>
      </c>
      <c r="B72" s="164" t="s">
        <v>196</v>
      </c>
      <c r="C72" s="165" t="s">
        <v>197</v>
      </c>
      <c r="D72" s="166"/>
      <c r="E72" s="167"/>
      <c r="F72" s="167"/>
      <c r="G72" s="168"/>
      <c r="H72" s="169"/>
      <c r="I72" s="169"/>
      <c r="O72" s="170">
        <v>1</v>
      </c>
    </row>
    <row r="73" spans="1:104" x14ac:dyDescent="0.2">
      <c r="A73" s="171">
        <v>48</v>
      </c>
      <c r="B73" s="172" t="s">
        <v>198</v>
      </c>
      <c r="C73" s="173" t="s">
        <v>199</v>
      </c>
      <c r="D73" s="174" t="s">
        <v>112</v>
      </c>
      <c r="E73" s="175">
        <v>1</v>
      </c>
      <c r="F73" s="175"/>
      <c r="G73" s="176">
        <f>E73*F73</f>
        <v>0</v>
      </c>
      <c r="O73" s="170">
        <v>2</v>
      </c>
      <c r="AA73" s="146">
        <v>1</v>
      </c>
      <c r="AB73" s="146">
        <v>7</v>
      </c>
      <c r="AC73" s="146">
        <v>7</v>
      </c>
      <c r="AZ73" s="146">
        <v>2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</v>
      </c>
      <c r="CB73" s="177">
        <v>7</v>
      </c>
      <c r="CZ73" s="146">
        <v>0</v>
      </c>
    </row>
    <row r="74" spans="1:104" x14ac:dyDescent="0.2">
      <c r="A74" s="178"/>
      <c r="B74" s="179" t="s">
        <v>77</v>
      </c>
      <c r="C74" s="180" t="str">
        <f>CONCATENATE(B72," ",C72)</f>
        <v>714 Izolace akustické a protiotřesové</v>
      </c>
      <c r="D74" s="181"/>
      <c r="E74" s="182"/>
      <c r="F74" s="183"/>
      <c r="G74" s="184">
        <f>SUM(G72:G73)</f>
        <v>0</v>
      </c>
      <c r="O74" s="170">
        <v>4</v>
      </c>
      <c r="BA74" s="185">
        <f>SUM(BA72:BA73)</f>
        <v>0</v>
      </c>
      <c r="BB74" s="185">
        <f>SUM(BB72:BB73)</f>
        <v>0</v>
      </c>
      <c r="BC74" s="185">
        <f>SUM(BC72:BC73)</f>
        <v>0</v>
      </c>
      <c r="BD74" s="185">
        <f>SUM(BD72:BD73)</f>
        <v>0</v>
      </c>
      <c r="BE74" s="185">
        <f>SUM(BE72:BE73)</f>
        <v>0</v>
      </c>
    </row>
    <row r="75" spans="1:104" x14ac:dyDescent="0.2">
      <c r="A75" s="163" t="s">
        <v>74</v>
      </c>
      <c r="B75" s="164" t="s">
        <v>200</v>
      </c>
      <c r="C75" s="165" t="s">
        <v>201</v>
      </c>
      <c r="D75" s="166"/>
      <c r="E75" s="167"/>
      <c r="F75" s="167"/>
      <c r="G75" s="168"/>
      <c r="H75" s="169"/>
      <c r="I75" s="169"/>
      <c r="O75" s="170">
        <v>1</v>
      </c>
    </row>
    <row r="76" spans="1:104" x14ac:dyDescent="0.2">
      <c r="A76" s="171">
        <v>49</v>
      </c>
      <c r="B76" s="172" t="s">
        <v>202</v>
      </c>
      <c r="C76" s="173" t="s">
        <v>203</v>
      </c>
      <c r="D76" s="174" t="s">
        <v>101</v>
      </c>
      <c r="E76" s="175">
        <v>7</v>
      </c>
      <c r="F76" s="175"/>
      <c r="G76" s="176">
        <f>E76*F76</f>
        <v>0</v>
      </c>
      <c r="O76" s="170">
        <v>2</v>
      </c>
      <c r="AA76" s="146">
        <v>1</v>
      </c>
      <c r="AB76" s="146">
        <v>7</v>
      </c>
      <c r="AC76" s="146">
        <v>7</v>
      </c>
      <c r="AZ76" s="146">
        <v>2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7">
        <v>1</v>
      </c>
      <c r="CB76" s="177">
        <v>7</v>
      </c>
      <c r="CZ76" s="146">
        <v>0</v>
      </c>
    </row>
    <row r="77" spans="1:104" x14ac:dyDescent="0.2">
      <c r="A77" s="171">
        <v>50</v>
      </c>
      <c r="B77" s="172" t="s">
        <v>204</v>
      </c>
      <c r="C77" s="173" t="s">
        <v>205</v>
      </c>
      <c r="D77" s="174" t="s">
        <v>85</v>
      </c>
      <c r="E77" s="175">
        <v>3</v>
      </c>
      <c r="F77" s="175"/>
      <c r="G77" s="176">
        <f>E77*F77</f>
        <v>0</v>
      </c>
      <c r="O77" s="170">
        <v>2</v>
      </c>
      <c r="AA77" s="146">
        <v>1</v>
      </c>
      <c r="AB77" s="146">
        <v>7</v>
      </c>
      <c r="AC77" s="146">
        <v>7</v>
      </c>
      <c r="AZ77" s="146">
        <v>2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7">
        <v>1</v>
      </c>
      <c r="CB77" s="177">
        <v>7</v>
      </c>
      <c r="CZ77" s="146">
        <v>0</v>
      </c>
    </row>
    <row r="78" spans="1:104" x14ac:dyDescent="0.2">
      <c r="A78" s="171">
        <v>51</v>
      </c>
      <c r="B78" s="172" t="s">
        <v>206</v>
      </c>
      <c r="C78" s="173" t="s">
        <v>207</v>
      </c>
      <c r="D78" s="174" t="s">
        <v>85</v>
      </c>
      <c r="E78" s="175">
        <v>1</v>
      </c>
      <c r="F78" s="175"/>
      <c r="G78" s="176">
        <f>E78*F78</f>
        <v>0</v>
      </c>
      <c r="O78" s="170">
        <v>2</v>
      </c>
      <c r="AA78" s="146">
        <v>1</v>
      </c>
      <c r="AB78" s="146">
        <v>7</v>
      </c>
      <c r="AC78" s="146">
        <v>7</v>
      </c>
      <c r="AZ78" s="146">
        <v>2</v>
      </c>
      <c r="BA78" s="146">
        <f>IF(AZ78=1,G78,0)</f>
        <v>0</v>
      </c>
      <c r="BB78" s="146">
        <f>IF(AZ78=2,G78,0)</f>
        <v>0</v>
      </c>
      <c r="BC78" s="146">
        <f>IF(AZ78=3,G78,0)</f>
        <v>0</v>
      </c>
      <c r="BD78" s="146">
        <f>IF(AZ78=4,G78,0)</f>
        <v>0</v>
      </c>
      <c r="BE78" s="146">
        <f>IF(AZ78=5,G78,0)</f>
        <v>0</v>
      </c>
      <c r="CA78" s="177">
        <v>1</v>
      </c>
      <c r="CB78" s="177">
        <v>7</v>
      </c>
      <c r="CZ78" s="146">
        <v>0</v>
      </c>
    </row>
    <row r="79" spans="1:104" x14ac:dyDescent="0.2">
      <c r="A79" s="178"/>
      <c r="B79" s="179" t="s">
        <v>77</v>
      </c>
      <c r="C79" s="180" t="str">
        <f>CONCATENATE(B75," ",C75)</f>
        <v>721 Vnitřní kanalizace</v>
      </c>
      <c r="D79" s="181"/>
      <c r="E79" s="182"/>
      <c r="F79" s="183"/>
      <c r="G79" s="184">
        <f>SUM(G75:G78)</f>
        <v>0</v>
      </c>
      <c r="O79" s="170">
        <v>4</v>
      </c>
      <c r="BA79" s="185">
        <f>SUM(BA75:BA78)</f>
        <v>0</v>
      </c>
      <c r="BB79" s="185">
        <f>SUM(BB75:BB78)</f>
        <v>0</v>
      </c>
      <c r="BC79" s="185">
        <f>SUM(BC75:BC78)</f>
        <v>0</v>
      </c>
      <c r="BD79" s="185">
        <f>SUM(BD75:BD78)</f>
        <v>0</v>
      </c>
      <c r="BE79" s="185">
        <f>SUM(BE75:BE78)</f>
        <v>0</v>
      </c>
    </row>
    <row r="80" spans="1:104" x14ac:dyDescent="0.2">
      <c r="A80" s="163" t="s">
        <v>74</v>
      </c>
      <c r="B80" s="164" t="s">
        <v>208</v>
      </c>
      <c r="C80" s="165" t="s">
        <v>209</v>
      </c>
      <c r="D80" s="166"/>
      <c r="E80" s="167"/>
      <c r="F80" s="167"/>
      <c r="G80" s="168"/>
      <c r="H80" s="169"/>
      <c r="I80" s="169"/>
      <c r="O80" s="170">
        <v>1</v>
      </c>
    </row>
    <row r="81" spans="1:104" x14ac:dyDescent="0.2">
      <c r="A81" s="171">
        <v>52</v>
      </c>
      <c r="B81" s="172" t="s">
        <v>210</v>
      </c>
      <c r="C81" s="173" t="s">
        <v>211</v>
      </c>
      <c r="D81" s="174" t="s">
        <v>101</v>
      </c>
      <c r="E81" s="175">
        <v>12</v>
      </c>
      <c r="F81" s="175"/>
      <c r="G81" s="176">
        <f t="shared" ref="G81:G89" si="18">E81*F81</f>
        <v>0</v>
      </c>
      <c r="O81" s="170">
        <v>2</v>
      </c>
      <c r="AA81" s="146">
        <v>1</v>
      </c>
      <c r="AB81" s="146">
        <v>7</v>
      </c>
      <c r="AC81" s="146">
        <v>7</v>
      </c>
      <c r="AZ81" s="146">
        <v>2</v>
      </c>
      <c r="BA81" s="146">
        <f t="shared" ref="BA81:BA89" si="19">IF(AZ81=1,G81,0)</f>
        <v>0</v>
      </c>
      <c r="BB81" s="146">
        <f t="shared" ref="BB81:BB89" si="20">IF(AZ81=2,G81,0)</f>
        <v>0</v>
      </c>
      <c r="BC81" s="146">
        <f t="shared" ref="BC81:BC89" si="21">IF(AZ81=3,G81,0)</f>
        <v>0</v>
      </c>
      <c r="BD81" s="146">
        <f t="shared" ref="BD81:BD89" si="22">IF(AZ81=4,G81,0)</f>
        <v>0</v>
      </c>
      <c r="BE81" s="146">
        <f t="shared" ref="BE81:BE89" si="23">IF(AZ81=5,G81,0)</f>
        <v>0</v>
      </c>
      <c r="CA81" s="177">
        <v>1</v>
      </c>
      <c r="CB81" s="177">
        <v>7</v>
      </c>
      <c r="CZ81" s="146">
        <v>0</v>
      </c>
    </row>
    <row r="82" spans="1:104" x14ac:dyDescent="0.2">
      <c r="A82" s="171">
        <v>53</v>
      </c>
      <c r="B82" s="172" t="s">
        <v>212</v>
      </c>
      <c r="C82" s="173" t="s">
        <v>213</v>
      </c>
      <c r="D82" s="174" t="s">
        <v>214</v>
      </c>
      <c r="E82" s="175">
        <v>1</v>
      </c>
      <c r="F82" s="175"/>
      <c r="G82" s="176">
        <f t="shared" si="18"/>
        <v>0</v>
      </c>
      <c r="O82" s="170">
        <v>2</v>
      </c>
      <c r="AA82" s="146">
        <v>1</v>
      </c>
      <c r="AB82" s="146">
        <v>7</v>
      </c>
      <c r="AC82" s="146">
        <v>7</v>
      </c>
      <c r="AZ82" s="146">
        <v>2</v>
      </c>
      <c r="BA82" s="146">
        <f t="shared" si="19"/>
        <v>0</v>
      </c>
      <c r="BB82" s="146">
        <f t="shared" si="20"/>
        <v>0</v>
      </c>
      <c r="BC82" s="146">
        <f t="shared" si="21"/>
        <v>0</v>
      </c>
      <c r="BD82" s="146">
        <f t="shared" si="22"/>
        <v>0</v>
      </c>
      <c r="BE82" s="146">
        <f t="shared" si="23"/>
        <v>0</v>
      </c>
      <c r="CA82" s="177">
        <v>1</v>
      </c>
      <c r="CB82" s="177">
        <v>7</v>
      </c>
      <c r="CZ82" s="146">
        <v>0</v>
      </c>
    </row>
    <row r="83" spans="1:104" x14ac:dyDescent="0.2">
      <c r="A83" s="171">
        <v>54</v>
      </c>
      <c r="B83" s="172" t="s">
        <v>215</v>
      </c>
      <c r="C83" s="173" t="s">
        <v>216</v>
      </c>
      <c r="D83" s="174" t="s">
        <v>214</v>
      </c>
      <c r="E83" s="175">
        <v>1</v>
      </c>
      <c r="F83" s="175"/>
      <c r="G83" s="176">
        <f t="shared" si="18"/>
        <v>0</v>
      </c>
      <c r="O83" s="170">
        <v>2</v>
      </c>
      <c r="AA83" s="146">
        <v>1</v>
      </c>
      <c r="AB83" s="146">
        <v>7</v>
      </c>
      <c r="AC83" s="146">
        <v>7</v>
      </c>
      <c r="AZ83" s="146">
        <v>2</v>
      </c>
      <c r="BA83" s="146">
        <f t="shared" si="19"/>
        <v>0</v>
      </c>
      <c r="BB83" s="146">
        <f t="shared" si="20"/>
        <v>0</v>
      </c>
      <c r="BC83" s="146">
        <f t="shared" si="21"/>
        <v>0</v>
      </c>
      <c r="BD83" s="146">
        <f t="shared" si="22"/>
        <v>0</v>
      </c>
      <c r="BE83" s="146">
        <f t="shared" si="23"/>
        <v>0</v>
      </c>
      <c r="CA83" s="177">
        <v>1</v>
      </c>
      <c r="CB83" s="177">
        <v>7</v>
      </c>
      <c r="CZ83" s="146">
        <v>0</v>
      </c>
    </row>
    <row r="84" spans="1:104" x14ac:dyDescent="0.2">
      <c r="A84" s="171">
        <v>55</v>
      </c>
      <c r="B84" s="172" t="s">
        <v>217</v>
      </c>
      <c r="C84" s="173" t="s">
        <v>218</v>
      </c>
      <c r="D84" s="174" t="s">
        <v>85</v>
      </c>
      <c r="E84" s="175">
        <v>2</v>
      </c>
      <c r="F84" s="175"/>
      <c r="G84" s="176">
        <f t="shared" si="18"/>
        <v>0</v>
      </c>
      <c r="O84" s="170">
        <v>2</v>
      </c>
      <c r="AA84" s="146">
        <v>1</v>
      </c>
      <c r="AB84" s="146">
        <v>7</v>
      </c>
      <c r="AC84" s="146">
        <v>7</v>
      </c>
      <c r="AZ84" s="146">
        <v>2</v>
      </c>
      <c r="BA84" s="146">
        <f t="shared" si="19"/>
        <v>0</v>
      </c>
      <c r="BB84" s="146">
        <f t="shared" si="20"/>
        <v>0</v>
      </c>
      <c r="BC84" s="146">
        <f t="shared" si="21"/>
        <v>0</v>
      </c>
      <c r="BD84" s="146">
        <f t="shared" si="22"/>
        <v>0</v>
      </c>
      <c r="BE84" s="146">
        <f t="shared" si="23"/>
        <v>0</v>
      </c>
      <c r="CA84" s="177">
        <v>1</v>
      </c>
      <c r="CB84" s="177">
        <v>7</v>
      </c>
      <c r="CZ84" s="146">
        <v>0</v>
      </c>
    </row>
    <row r="85" spans="1:104" x14ac:dyDescent="0.2">
      <c r="A85" s="171">
        <v>56</v>
      </c>
      <c r="B85" s="172" t="s">
        <v>219</v>
      </c>
      <c r="C85" s="173" t="s">
        <v>220</v>
      </c>
      <c r="D85" s="174" t="s">
        <v>85</v>
      </c>
      <c r="E85" s="175">
        <v>7</v>
      </c>
      <c r="F85" s="175"/>
      <c r="G85" s="176">
        <f t="shared" si="18"/>
        <v>0</v>
      </c>
      <c r="O85" s="170">
        <v>2</v>
      </c>
      <c r="AA85" s="146">
        <v>1</v>
      </c>
      <c r="AB85" s="146">
        <v>7</v>
      </c>
      <c r="AC85" s="146">
        <v>7</v>
      </c>
      <c r="AZ85" s="146">
        <v>2</v>
      </c>
      <c r="BA85" s="146">
        <f t="shared" si="19"/>
        <v>0</v>
      </c>
      <c r="BB85" s="146">
        <f t="shared" si="20"/>
        <v>0</v>
      </c>
      <c r="BC85" s="146">
        <f t="shared" si="21"/>
        <v>0</v>
      </c>
      <c r="BD85" s="146">
        <f t="shared" si="22"/>
        <v>0</v>
      </c>
      <c r="BE85" s="146">
        <f t="shared" si="23"/>
        <v>0</v>
      </c>
      <c r="CA85" s="177">
        <v>1</v>
      </c>
      <c r="CB85" s="177">
        <v>7</v>
      </c>
      <c r="CZ85" s="146">
        <v>0</v>
      </c>
    </row>
    <row r="86" spans="1:104" x14ac:dyDescent="0.2">
      <c r="A86" s="171">
        <v>57</v>
      </c>
      <c r="B86" s="172" t="s">
        <v>221</v>
      </c>
      <c r="C86" s="173" t="s">
        <v>222</v>
      </c>
      <c r="D86" s="174" t="s">
        <v>85</v>
      </c>
      <c r="E86" s="175">
        <v>3</v>
      </c>
      <c r="F86" s="175"/>
      <c r="G86" s="176">
        <f t="shared" si="18"/>
        <v>0</v>
      </c>
      <c r="O86" s="170">
        <v>2</v>
      </c>
      <c r="AA86" s="146">
        <v>1</v>
      </c>
      <c r="AB86" s="146">
        <v>7</v>
      </c>
      <c r="AC86" s="146">
        <v>7</v>
      </c>
      <c r="AZ86" s="146">
        <v>2</v>
      </c>
      <c r="BA86" s="146">
        <f t="shared" si="19"/>
        <v>0</v>
      </c>
      <c r="BB86" s="146">
        <f t="shared" si="20"/>
        <v>0</v>
      </c>
      <c r="BC86" s="146">
        <f t="shared" si="21"/>
        <v>0</v>
      </c>
      <c r="BD86" s="146">
        <f t="shared" si="22"/>
        <v>0</v>
      </c>
      <c r="BE86" s="146">
        <f t="shared" si="23"/>
        <v>0</v>
      </c>
      <c r="CA86" s="177">
        <v>1</v>
      </c>
      <c r="CB86" s="177">
        <v>7</v>
      </c>
      <c r="CZ86" s="146">
        <v>1.2E-4</v>
      </c>
    </row>
    <row r="87" spans="1:104" x14ac:dyDescent="0.2">
      <c r="A87" s="171">
        <v>58</v>
      </c>
      <c r="B87" s="172" t="s">
        <v>223</v>
      </c>
      <c r="C87" s="173" t="s">
        <v>224</v>
      </c>
      <c r="D87" s="174" t="s">
        <v>85</v>
      </c>
      <c r="E87" s="175">
        <v>1</v>
      </c>
      <c r="F87" s="175"/>
      <c r="G87" s="176">
        <f t="shared" si="18"/>
        <v>0</v>
      </c>
      <c r="O87" s="170">
        <v>2</v>
      </c>
      <c r="AA87" s="146">
        <v>1</v>
      </c>
      <c r="AB87" s="146">
        <v>7</v>
      </c>
      <c r="AC87" s="146">
        <v>7</v>
      </c>
      <c r="AZ87" s="146">
        <v>2</v>
      </c>
      <c r="BA87" s="146">
        <f t="shared" si="19"/>
        <v>0</v>
      </c>
      <c r="BB87" s="146">
        <f t="shared" si="20"/>
        <v>0</v>
      </c>
      <c r="BC87" s="146">
        <f t="shared" si="21"/>
        <v>0</v>
      </c>
      <c r="BD87" s="146">
        <f t="shared" si="22"/>
        <v>0</v>
      </c>
      <c r="BE87" s="146">
        <f t="shared" si="23"/>
        <v>0</v>
      </c>
      <c r="CA87" s="177">
        <v>1</v>
      </c>
      <c r="CB87" s="177">
        <v>7</v>
      </c>
      <c r="CZ87" s="146">
        <v>0</v>
      </c>
    </row>
    <row r="88" spans="1:104" x14ac:dyDescent="0.2">
      <c r="A88" s="171">
        <v>59</v>
      </c>
      <c r="B88" s="172" t="s">
        <v>225</v>
      </c>
      <c r="C88" s="173" t="s">
        <v>226</v>
      </c>
      <c r="D88" s="174" t="s">
        <v>85</v>
      </c>
      <c r="E88" s="175">
        <v>1</v>
      </c>
      <c r="F88" s="175"/>
      <c r="G88" s="176">
        <f t="shared" si="18"/>
        <v>0</v>
      </c>
      <c r="O88" s="170">
        <v>2</v>
      </c>
      <c r="AA88" s="146">
        <v>1</v>
      </c>
      <c r="AB88" s="146">
        <v>7</v>
      </c>
      <c r="AC88" s="146">
        <v>7</v>
      </c>
      <c r="AZ88" s="146">
        <v>2</v>
      </c>
      <c r="BA88" s="146">
        <f t="shared" si="19"/>
        <v>0</v>
      </c>
      <c r="BB88" s="146">
        <f t="shared" si="20"/>
        <v>0</v>
      </c>
      <c r="BC88" s="146">
        <f t="shared" si="21"/>
        <v>0</v>
      </c>
      <c r="BD88" s="146">
        <f t="shared" si="22"/>
        <v>0</v>
      </c>
      <c r="BE88" s="146">
        <f t="shared" si="23"/>
        <v>0</v>
      </c>
      <c r="CA88" s="177">
        <v>1</v>
      </c>
      <c r="CB88" s="177">
        <v>7</v>
      </c>
      <c r="CZ88" s="146">
        <v>0</v>
      </c>
    </row>
    <row r="89" spans="1:104" x14ac:dyDescent="0.2">
      <c r="A89" s="171">
        <v>60</v>
      </c>
      <c r="B89" s="172" t="s">
        <v>227</v>
      </c>
      <c r="C89" s="173" t="s">
        <v>228</v>
      </c>
      <c r="D89" s="174" t="s">
        <v>101</v>
      </c>
      <c r="E89" s="175">
        <v>6</v>
      </c>
      <c r="F89" s="175"/>
      <c r="G89" s="176">
        <f t="shared" si="18"/>
        <v>0</v>
      </c>
      <c r="O89" s="170">
        <v>2</v>
      </c>
      <c r="AA89" s="146">
        <v>1</v>
      </c>
      <c r="AB89" s="146">
        <v>7</v>
      </c>
      <c r="AC89" s="146">
        <v>7</v>
      </c>
      <c r="AZ89" s="146">
        <v>2</v>
      </c>
      <c r="BA89" s="146">
        <f t="shared" si="19"/>
        <v>0</v>
      </c>
      <c r="BB89" s="146">
        <f t="shared" si="20"/>
        <v>0</v>
      </c>
      <c r="BC89" s="146">
        <f t="shared" si="21"/>
        <v>0</v>
      </c>
      <c r="BD89" s="146">
        <f t="shared" si="22"/>
        <v>0</v>
      </c>
      <c r="BE89" s="146">
        <f t="shared" si="23"/>
        <v>0</v>
      </c>
      <c r="CA89" s="177">
        <v>1</v>
      </c>
      <c r="CB89" s="177">
        <v>7</v>
      </c>
      <c r="CZ89" s="146">
        <v>0</v>
      </c>
    </row>
    <row r="90" spans="1:104" x14ac:dyDescent="0.2">
      <c r="A90" s="178"/>
      <c r="B90" s="179" t="s">
        <v>77</v>
      </c>
      <c r="C90" s="180" t="str">
        <f>CONCATENATE(B80," ",C80)</f>
        <v>722 Vnitřní vodovod</v>
      </c>
      <c r="D90" s="181"/>
      <c r="E90" s="182"/>
      <c r="F90" s="183"/>
      <c r="G90" s="184">
        <f>SUM(G80:G89)</f>
        <v>0</v>
      </c>
      <c r="O90" s="170">
        <v>4</v>
      </c>
      <c r="BA90" s="185">
        <f>SUM(BA80:BA89)</f>
        <v>0</v>
      </c>
      <c r="BB90" s="185">
        <f>SUM(BB80:BB89)</f>
        <v>0</v>
      </c>
      <c r="BC90" s="185">
        <f>SUM(BC80:BC89)</f>
        <v>0</v>
      </c>
      <c r="BD90" s="185">
        <f>SUM(BD80:BD89)</f>
        <v>0</v>
      </c>
      <c r="BE90" s="185">
        <f>SUM(BE80:BE89)</f>
        <v>0</v>
      </c>
    </row>
    <row r="91" spans="1:104" x14ac:dyDescent="0.2">
      <c r="A91" s="163" t="s">
        <v>74</v>
      </c>
      <c r="B91" s="164" t="s">
        <v>229</v>
      </c>
      <c r="C91" s="165" t="s">
        <v>230</v>
      </c>
      <c r="D91" s="166"/>
      <c r="E91" s="167"/>
      <c r="F91" s="167"/>
      <c r="G91" s="168"/>
      <c r="H91" s="169"/>
      <c r="I91" s="169"/>
      <c r="O91" s="170">
        <v>1</v>
      </c>
    </row>
    <row r="92" spans="1:104" x14ac:dyDescent="0.2">
      <c r="A92" s="171">
        <v>61</v>
      </c>
      <c r="B92" s="172" t="s">
        <v>231</v>
      </c>
      <c r="C92" s="173" t="s">
        <v>232</v>
      </c>
      <c r="D92" s="174" t="s">
        <v>214</v>
      </c>
      <c r="E92" s="175">
        <v>1</v>
      </c>
      <c r="F92" s="175"/>
      <c r="G92" s="176">
        <f t="shared" ref="G92:G102" si="24">E92*F92</f>
        <v>0</v>
      </c>
      <c r="O92" s="170">
        <v>2</v>
      </c>
      <c r="AA92" s="146">
        <v>1</v>
      </c>
      <c r="AB92" s="146">
        <v>7</v>
      </c>
      <c r="AC92" s="146">
        <v>7</v>
      </c>
      <c r="AZ92" s="146">
        <v>2</v>
      </c>
      <c r="BA92" s="146">
        <f t="shared" ref="BA92:BA102" si="25">IF(AZ92=1,G92,0)</f>
        <v>0</v>
      </c>
      <c r="BB92" s="146">
        <f t="shared" ref="BB92:BB102" si="26">IF(AZ92=2,G92,0)</f>
        <v>0</v>
      </c>
      <c r="BC92" s="146">
        <f t="shared" ref="BC92:BC102" si="27">IF(AZ92=3,G92,0)</f>
        <v>0</v>
      </c>
      <c r="BD92" s="146">
        <f t="shared" ref="BD92:BD102" si="28">IF(AZ92=4,G92,0)</f>
        <v>0</v>
      </c>
      <c r="BE92" s="146">
        <f t="shared" ref="BE92:BE102" si="29">IF(AZ92=5,G92,0)</f>
        <v>0</v>
      </c>
      <c r="CA92" s="177">
        <v>1</v>
      </c>
      <c r="CB92" s="177">
        <v>7</v>
      </c>
      <c r="CZ92" s="146">
        <v>3.2499999999999999E-3</v>
      </c>
    </row>
    <row r="93" spans="1:104" x14ac:dyDescent="0.2">
      <c r="A93" s="171">
        <v>62</v>
      </c>
      <c r="B93" s="172" t="s">
        <v>233</v>
      </c>
      <c r="C93" s="173" t="s">
        <v>234</v>
      </c>
      <c r="D93" s="174" t="s">
        <v>214</v>
      </c>
      <c r="E93" s="175">
        <v>1</v>
      </c>
      <c r="F93" s="175"/>
      <c r="G93" s="176">
        <f t="shared" si="24"/>
        <v>0</v>
      </c>
      <c r="O93" s="170">
        <v>2</v>
      </c>
      <c r="AA93" s="146">
        <v>1</v>
      </c>
      <c r="AB93" s="146">
        <v>7</v>
      </c>
      <c r="AC93" s="146">
        <v>7</v>
      </c>
      <c r="AZ93" s="146">
        <v>2</v>
      </c>
      <c r="BA93" s="146">
        <f t="shared" si="25"/>
        <v>0</v>
      </c>
      <c r="BB93" s="146">
        <f t="shared" si="26"/>
        <v>0</v>
      </c>
      <c r="BC93" s="146">
        <f t="shared" si="27"/>
        <v>0</v>
      </c>
      <c r="BD93" s="146">
        <f t="shared" si="28"/>
        <v>0</v>
      </c>
      <c r="BE93" s="146">
        <f t="shared" si="29"/>
        <v>0</v>
      </c>
      <c r="CA93" s="177">
        <v>1</v>
      </c>
      <c r="CB93" s="177">
        <v>7</v>
      </c>
      <c r="CZ93" s="146">
        <v>1.8000000000000001E-4</v>
      </c>
    </row>
    <row r="94" spans="1:104" x14ac:dyDescent="0.2">
      <c r="A94" s="171">
        <v>63</v>
      </c>
      <c r="B94" s="172" t="s">
        <v>235</v>
      </c>
      <c r="C94" s="173" t="s">
        <v>236</v>
      </c>
      <c r="D94" s="174" t="s">
        <v>101</v>
      </c>
      <c r="E94" s="175">
        <v>2</v>
      </c>
      <c r="F94" s="175"/>
      <c r="G94" s="176">
        <f t="shared" si="24"/>
        <v>0</v>
      </c>
      <c r="O94" s="170">
        <v>2</v>
      </c>
      <c r="AA94" s="146">
        <v>1</v>
      </c>
      <c r="AB94" s="146">
        <v>7</v>
      </c>
      <c r="AC94" s="146">
        <v>7</v>
      </c>
      <c r="AZ94" s="146">
        <v>2</v>
      </c>
      <c r="BA94" s="146">
        <f t="shared" si="25"/>
        <v>0</v>
      </c>
      <c r="BB94" s="146">
        <f t="shared" si="26"/>
        <v>0</v>
      </c>
      <c r="BC94" s="146">
        <f t="shared" si="27"/>
        <v>0</v>
      </c>
      <c r="BD94" s="146">
        <f t="shared" si="28"/>
        <v>0</v>
      </c>
      <c r="BE94" s="146">
        <f t="shared" si="29"/>
        <v>0</v>
      </c>
      <c r="CA94" s="177">
        <v>1</v>
      </c>
      <c r="CB94" s="177">
        <v>7</v>
      </c>
      <c r="CZ94" s="146">
        <v>1.66E-3</v>
      </c>
    </row>
    <row r="95" spans="1:104" x14ac:dyDescent="0.2">
      <c r="A95" s="171">
        <v>64</v>
      </c>
      <c r="B95" s="172" t="s">
        <v>237</v>
      </c>
      <c r="C95" s="173" t="s">
        <v>238</v>
      </c>
      <c r="D95" s="174" t="s">
        <v>101</v>
      </c>
      <c r="E95" s="175">
        <v>42</v>
      </c>
      <c r="F95" s="175"/>
      <c r="G95" s="176">
        <f t="shared" si="24"/>
        <v>0</v>
      </c>
      <c r="O95" s="170">
        <v>2</v>
      </c>
      <c r="AA95" s="146">
        <v>1</v>
      </c>
      <c r="AB95" s="146">
        <v>7</v>
      </c>
      <c r="AC95" s="146">
        <v>7</v>
      </c>
      <c r="AZ95" s="146">
        <v>2</v>
      </c>
      <c r="BA95" s="146">
        <f t="shared" si="25"/>
        <v>0</v>
      </c>
      <c r="BB95" s="146">
        <f t="shared" si="26"/>
        <v>0</v>
      </c>
      <c r="BC95" s="146">
        <f t="shared" si="27"/>
        <v>0</v>
      </c>
      <c r="BD95" s="146">
        <f t="shared" si="28"/>
        <v>0</v>
      </c>
      <c r="BE95" s="146">
        <f t="shared" si="29"/>
        <v>0</v>
      </c>
      <c r="CA95" s="177">
        <v>1</v>
      </c>
      <c r="CB95" s="177">
        <v>7</v>
      </c>
      <c r="CZ95" s="146">
        <v>2E-3</v>
      </c>
    </row>
    <row r="96" spans="1:104" ht="22.5" x14ac:dyDescent="0.2">
      <c r="A96" s="171">
        <v>65</v>
      </c>
      <c r="B96" s="172" t="s">
        <v>239</v>
      </c>
      <c r="C96" s="173" t="s">
        <v>240</v>
      </c>
      <c r="D96" s="174" t="s">
        <v>101</v>
      </c>
      <c r="E96" s="175">
        <v>42</v>
      </c>
      <c r="F96" s="175"/>
      <c r="G96" s="176">
        <f t="shared" si="24"/>
        <v>0</v>
      </c>
      <c r="O96" s="170">
        <v>2</v>
      </c>
      <c r="AA96" s="146">
        <v>1</v>
      </c>
      <c r="AB96" s="146">
        <v>7</v>
      </c>
      <c r="AC96" s="146">
        <v>7</v>
      </c>
      <c r="AZ96" s="146">
        <v>2</v>
      </c>
      <c r="BA96" s="146">
        <f t="shared" si="25"/>
        <v>0</v>
      </c>
      <c r="BB96" s="146">
        <f t="shared" si="26"/>
        <v>0</v>
      </c>
      <c r="BC96" s="146">
        <f t="shared" si="27"/>
        <v>0</v>
      </c>
      <c r="BD96" s="146">
        <f t="shared" si="28"/>
        <v>0</v>
      </c>
      <c r="BE96" s="146">
        <f t="shared" si="29"/>
        <v>0</v>
      </c>
      <c r="CA96" s="177">
        <v>1</v>
      </c>
      <c r="CB96" s="177">
        <v>7</v>
      </c>
      <c r="CZ96" s="146">
        <v>4.8999999999999998E-3</v>
      </c>
    </row>
    <row r="97" spans="1:104" x14ac:dyDescent="0.2">
      <c r="A97" s="171">
        <v>66</v>
      </c>
      <c r="B97" s="172" t="s">
        <v>241</v>
      </c>
      <c r="C97" s="173" t="s">
        <v>242</v>
      </c>
      <c r="D97" s="174" t="s">
        <v>243</v>
      </c>
      <c r="E97" s="175">
        <v>1</v>
      </c>
      <c r="F97" s="175"/>
      <c r="G97" s="176">
        <f t="shared" si="24"/>
        <v>0</v>
      </c>
      <c r="O97" s="170">
        <v>2</v>
      </c>
      <c r="AA97" s="146">
        <v>1</v>
      </c>
      <c r="AB97" s="146">
        <v>7</v>
      </c>
      <c r="AC97" s="146">
        <v>7</v>
      </c>
      <c r="AZ97" s="146">
        <v>2</v>
      </c>
      <c r="BA97" s="146">
        <f t="shared" si="25"/>
        <v>0</v>
      </c>
      <c r="BB97" s="146">
        <f t="shared" si="26"/>
        <v>0</v>
      </c>
      <c r="BC97" s="146">
        <f t="shared" si="27"/>
        <v>0</v>
      </c>
      <c r="BD97" s="146">
        <f t="shared" si="28"/>
        <v>0</v>
      </c>
      <c r="BE97" s="146">
        <f t="shared" si="29"/>
        <v>0</v>
      </c>
      <c r="CA97" s="177">
        <v>1</v>
      </c>
      <c r="CB97" s="177">
        <v>7</v>
      </c>
      <c r="CZ97" s="146">
        <v>0</v>
      </c>
    </row>
    <row r="98" spans="1:104" x14ac:dyDescent="0.2">
      <c r="A98" s="171">
        <v>67</v>
      </c>
      <c r="B98" s="172" t="s">
        <v>244</v>
      </c>
      <c r="C98" s="173" t="s">
        <v>245</v>
      </c>
      <c r="D98" s="174" t="s">
        <v>85</v>
      </c>
      <c r="E98" s="175">
        <v>4</v>
      </c>
      <c r="F98" s="175"/>
      <c r="G98" s="176">
        <f t="shared" si="24"/>
        <v>0</v>
      </c>
      <c r="O98" s="170">
        <v>2</v>
      </c>
      <c r="AA98" s="146">
        <v>1</v>
      </c>
      <c r="AB98" s="146">
        <v>7</v>
      </c>
      <c r="AC98" s="146">
        <v>7</v>
      </c>
      <c r="AZ98" s="146">
        <v>2</v>
      </c>
      <c r="BA98" s="146">
        <f t="shared" si="25"/>
        <v>0</v>
      </c>
      <c r="BB98" s="146">
        <f t="shared" si="26"/>
        <v>0</v>
      </c>
      <c r="BC98" s="146">
        <f t="shared" si="27"/>
        <v>0</v>
      </c>
      <c r="BD98" s="146">
        <f t="shared" si="28"/>
        <v>0</v>
      </c>
      <c r="BE98" s="146">
        <f t="shared" si="29"/>
        <v>0</v>
      </c>
      <c r="CA98" s="177">
        <v>1</v>
      </c>
      <c r="CB98" s="177">
        <v>7</v>
      </c>
      <c r="CZ98" s="146">
        <v>0</v>
      </c>
    </row>
    <row r="99" spans="1:104" x14ac:dyDescent="0.2">
      <c r="A99" s="171">
        <v>68</v>
      </c>
      <c r="B99" s="172" t="s">
        <v>246</v>
      </c>
      <c r="C99" s="173" t="s">
        <v>247</v>
      </c>
      <c r="D99" s="174" t="s">
        <v>85</v>
      </c>
      <c r="E99" s="175">
        <v>2</v>
      </c>
      <c r="F99" s="175"/>
      <c r="G99" s="176">
        <f t="shared" si="24"/>
        <v>0</v>
      </c>
      <c r="O99" s="170">
        <v>2</v>
      </c>
      <c r="AA99" s="146">
        <v>1</v>
      </c>
      <c r="AB99" s="146">
        <v>7</v>
      </c>
      <c r="AC99" s="146">
        <v>7</v>
      </c>
      <c r="AZ99" s="146">
        <v>2</v>
      </c>
      <c r="BA99" s="146">
        <f t="shared" si="25"/>
        <v>0</v>
      </c>
      <c r="BB99" s="146">
        <f t="shared" si="26"/>
        <v>0</v>
      </c>
      <c r="BC99" s="146">
        <f t="shared" si="27"/>
        <v>0</v>
      </c>
      <c r="BD99" s="146">
        <f t="shared" si="28"/>
        <v>0</v>
      </c>
      <c r="BE99" s="146">
        <f t="shared" si="29"/>
        <v>0</v>
      </c>
      <c r="CA99" s="177">
        <v>1</v>
      </c>
      <c r="CB99" s="177">
        <v>7</v>
      </c>
      <c r="CZ99" s="146">
        <v>0</v>
      </c>
    </row>
    <row r="100" spans="1:104" x14ac:dyDescent="0.2">
      <c r="A100" s="171">
        <v>69</v>
      </c>
      <c r="B100" s="172" t="s">
        <v>248</v>
      </c>
      <c r="C100" s="173" t="s">
        <v>249</v>
      </c>
      <c r="D100" s="174" t="s">
        <v>101</v>
      </c>
      <c r="E100" s="175">
        <v>42</v>
      </c>
      <c r="F100" s="175"/>
      <c r="G100" s="176">
        <f t="shared" si="24"/>
        <v>0</v>
      </c>
      <c r="O100" s="170">
        <v>2</v>
      </c>
      <c r="AA100" s="146">
        <v>1</v>
      </c>
      <c r="AB100" s="146">
        <v>7</v>
      </c>
      <c r="AC100" s="146">
        <v>7</v>
      </c>
      <c r="AZ100" s="146">
        <v>2</v>
      </c>
      <c r="BA100" s="146">
        <f t="shared" si="25"/>
        <v>0</v>
      </c>
      <c r="BB100" s="146">
        <f t="shared" si="26"/>
        <v>0</v>
      </c>
      <c r="BC100" s="146">
        <f t="shared" si="27"/>
        <v>0</v>
      </c>
      <c r="BD100" s="146">
        <f t="shared" si="28"/>
        <v>0</v>
      </c>
      <c r="BE100" s="146">
        <f t="shared" si="29"/>
        <v>0</v>
      </c>
      <c r="CA100" s="177">
        <v>1</v>
      </c>
      <c r="CB100" s="177">
        <v>7</v>
      </c>
      <c r="CZ100" s="146">
        <v>0</v>
      </c>
    </row>
    <row r="101" spans="1:104" x14ac:dyDescent="0.2">
      <c r="A101" s="171">
        <v>70</v>
      </c>
      <c r="B101" s="172" t="s">
        <v>250</v>
      </c>
      <c r="C101" s="173" t="s">
        <v>251</v>
      </c>
      <c r="D101" s="174" t="s">
        <v>85</v>
      </c>
      <c r="E101" s="175">
        <v>1</v>
      </c>
      <c r="F101" s="175"/>
      <c r="G101" s="176">
        <f t="shared" si="24"/>
        <v>0</v>
      </c>
      <c r="O101" s="170">
        <v>2</v>
      </c>
      <c r="AA101" s="146">
        <v>1</v>
      </c>
      <c r="AB101" s="146">
        <v>7</v>
      </c>
      <c r="AC101" s="146">
        <v>7</v>
      </c>
      <c r="AZ101" s="146">
        <v>2</v>
      </c>
      <c r="BA101" s="146">
        <f t="shared" si="25"/>
        <v>0</v>
      </c>
      <c r="BB101" s="146">
        <f t="shared" si="26"/>
        <v>0</v>
      </c>
      <c r="BC101" s="146">
        <f t="shared" si="27"/>
        <v>0</v>
      </c>
      <c r="BD101" s="146">
        <f t="shared" si="28"/>
        <v>0</v>
      </c>
      <c r="BE101" s="146">
        <f t="shared" si="29"/>
        <v>0</v>
      </c>
      <c r="CA101" s="177">
        <v>1</v>
      </c>
      <c r="CB101" s="177">
        <v>7</v>
      </c>
      <c r="CZ101" s="146">
        <v>0</v>
      </c>
    </row>
    <row r="102" spans="1:104" x14ac:dyDescent="0.2">
      <c r="A102" s="171">
        <v>71</v>
      </c>
      <c r="B102" s="172" t="s">
        <v>252</v>
      </c>
      <c r="C102" s="173" t="s">
        <v>253</v>
      </c>
      <c r="D102" s="174" t="s">
        <v>112</v>
      </c>
      <c r="E102" s="175">
        <v>1</v>
      </c>
      <c r="F102" s="175"/>
      <c r="G102" s="176">
        <f t="shared" si="24"/>
        <v>0</v>
      </c>
      <c r="O102" s="170">
        <v>2</v>
      </c>
      <c r="AA102" s="146">
        <v>1</v>
      </c>
      <c r="AB102" s="146">
        <v>5</v>
      </c>
      <c r="AC102" s="146">
        <v>5</v>
      </c>
      <c r="AZ102" s="146">
        <v>2</v>
      </c>
      <c r="BA102" s="146">
        <f t="shared" si="25"/>
        <v>0</v>
      </c>
      <c r="BB102" s="146">
        <f t="shared" si="26"/>
        <v>0</v>
      </c>
      <c r="BC102" s="146">
        <f t="shared" si="27"/>
        <v>0</v>
      </c>
      <c r="BD102" s="146">
        <f t="shared" si="28"/>
        <v>0</v>
      </c>
      <c r="BE102" s="146">
        <f t="shared" si="29"/>
        <v>0</v>
      </c>
      <c r="CA102" s="177">
        <v>1</v>
      </c>
      <c r="CB102" s="177">
        <v>5</v>
      </c>
      <c r="CZ102" s="146">
        <v>0</v>
      </c>
    </row>
    <row r="103" spans="1:104" x14ac:dyDescent="0.2">
      <c r="A103" s="178"/>
      <c r="B103" s="179" t="s">
        <v>77</v>
      </c>
      <c r="C103" s="180" t="str">
        <f>CONCATENATE(B91," ",C91)</f>
        <v>723 Vnitřní plynovod</v>
      </c>
      <c r="D103" s="181"/>
      <c r="E103" s="182"/>
      <c r="F103" s="183"/>
      <c r="G103" s="184">
        <f>SUM(G91:G102)</f>
        <v>0</v>
      </c>
      <c r="O103" s="170">
        <v>4</v>
      </c>
      <c r="BA103" s="185">
        <f>SUM(BA91:BA102)</f>
        <v>0</v>
      </c>
      <c r="BB103" s="185">
        <f>SUM(BB91:BB102)</f>
        <v>0</v>
      </c>
      <c r="BC103" s="185">
        <f>SUM(BC91:BC102)</f>
        <v>0</v>
      </c>
      <c r="BD103" s="185">
        <f>SUM(BD91:BD102)</f>
        <v>0</v>
      </c>
      <c r="BE103" s="185">
        <f>SUM(BE91:BE102)</f>
        <v>0</v>
      </c>
    </row>
    <row r="104" spans="1:104" x14ac:dyDescent="0.2">
      <c r="A104" s="163" t="s">
        <v>74</v>
      </c>
      <c r="B104" s="164" t="s">
        <v>254</v>
      </c>
      <c r="C104" s="165" t="s">
        <v>255</v>
      </c>
      <c r="D104" s="166"/>
      <c r="E104" s="167"/>
      <c r="F104" s="167"/>
      <c r="G104" s="168"/>
      <c r="H104" s="169"/>
      <c r="I104" s="169"/>
      <c r="O104" s="170">
        <v>1</v>
      </c>
    </row>
    <row r="105" spans="1:104" x14ac:dyDescent="0.2">
      <c r="A105" s="171">
        <v>72</v>
      </c>
      <c r="B105" s="172" t="s">
        <v>256</v>
      </c>
      <c r="C105" s="173" t="s">
        <v>257</v>
      </c>
      <c r="D105" s="174" t="s">
        <v>85</v>
      </c>
      <c r="E105" s="175">
        <v>1</v>
      </c>
      <c r="F105" s="175"/>
      <c r="G105" s="176">
        <f t="shared" ref="G105:G112" si="30">E105*F105</f>
        <v>0</v>
      </c>
      <c r="O105" s="170">
        <v>2</v>
      </c>
      <c r="AA105" s="146">
        <v>1</v>
      </c>
      <c r="AB105" s="146">
        <v>7</v>
      </c>
      <c r="AC105" s="146">
        <v>7</v>
      </c>
      <c r="AZ105" s="146">
        <v>2</v>
      </c>
      <c r="BA105" s="146">
        <f t="shared" ref="BA105:BA112" si="31">IF(AZ105=1,G105,0)</f>
        <v>0</v>
      </c>
      <c r="BB105" s="146">
        <f t="shared" ref="BB105:BB112" si="32">IF(AZ105=2,G105,0)</f>
        <v>0</v>
      </c>
      <c r="BC105" s="146">
        <f t="shared" ref="BC105:BC112" si="33">IF(AZ105=3,G105,0)</f>
        <v>0</v>
      </c>
      <c r="BD105" s="146">
        <f t="shared" ref="BD105:BD112" si="34">IF(AZ105=4,G105,0)</f>
        <v>0</v>
      </c>
      <c r="BE105" s="146">
        <f t="shared" ref="BE105:BE112" si="35">IF(AZ105=5,G105,0)</f>
        <v>0</v>
      </c>
      <c r="CA105" s="177">
        <v>1</v>
      </c>
      <c r="CB105" s="177">
        <v>7</v>
      </c>
      <c r="CZ105" s="146">
        <v>3.0000000000000001E-5</v>
      </c>
    </row>
    <row r="106" spans="1:104" x14ac:dyDescent="0.2">
      <c r="A106" s="171">
        <v>73</v>
      </c>
      <c r="B106" s="172" t="s">
        <v>258</v>
      </c>
      <c r="C106" s="173" t="s">
        <v>259</v>
      </c>
      <c r="D106" s="174" t="s">
        <v>85</v>
      </c>
      <c r="E106" s="175">
        <v>1</v>
      </c>
      <c r="F106" s="175"/>
      <c r="G106" s="176">
        <f t="shared" si="30"/>
        <v>0</v>
      </c>
      <c r="O106" s="170">
        <v>2</v>
      </c>
      <c r="AA106" s="146">
        <v>1</v>
      </c>
      <c r="AB106" s="146">
        <v>7</v>
      </c>
      <c r="AC106" s="146">
        <v>7</v>
      </c>
      <c r="AZ106" s="146">
        <v>2</v>
      </c>
      <c r="BA106" s="146">
        <f t="shared" si="31"/>
        <v>0</v>
      </c>
      <c r="BB106" s="146">
        <f t="shared" si="32"/>
        <v>0</v>
      </c>
      <c r="BC106" s="146">
        <f t="shared" si="33"/>
        <v>0</v>
      </c>
      <c r="BD106" s="146">
        <f t="shared" si="34"/>
        <v>0</v>
      </c>
      <c r="BE106" s="146">
        <f t="shared" si="35"/>
        <v>0</v>
      </c>
      <c r="CA106" s="177">
        <v>1</v>
      </c>
      <c r="CB106" s="177">
        <v>7</v>
      </c>
      <c r="CZ106" s="146">
        <v>4.0000000000000003E-5</v>
      </c>
    </row>
    <row r="107" spans="1:104" x14ac:dyDescent="0.2">
      <c r="A107" s="171">
        <v>74</v>
      </c>
      <c r="B107" s="172" t="s">
        <v>260</v>
      </c>
      <c r="C107" s="173" t="s">
        <v>261</v>
      </c>
      <c r="D107" s="174" t="s">
        <v>85</v>
      </c>
      <c r="E107" s="175">
        <v>1</v>
      </c>
      <c r="F107" s="175"/>
      <c r="G107" s="176">
        <f t="shared" si="30"/>
        <v>0</v>
      </c>
      <c r="O107" s="170">
        <v>2</v>
      </c>
      <c r="AA107" s="146">
        <v>1</v>
      </c>
      <c r="AB107" s="146">
        <v>7</v>
      </c>
      <c r="AC107" s="146">
        <v>7</v>
      </c>
      <c r="AZ107" s="146">
        <v>2</v>
      </c>
      <c r="BA107" s="146">
        <f t="shared" si="31"/>
        <v>0</v>
      </c>
      <c r="BB107" s="146">
        <f t="shared" si="32"/>
        <v>0</v>
      </c>
      <c r="BC107" s="146">
        <f t="shared" si="33"/>
        <v>0</v>
      </c>
      <c r="BD107" s="146">
        <f t="shared" si="34"/>
        <v>0</v>
      </c>
      <c r="BE107" s="146">
        <f t="shared" si="35"/>
        <v>0</v>
      </c>
      <c r="CA107" s="177">
        <v>1</v>
      </c>
      <c r="CB107" s="177">
        <v>7</v>
      </c>
      <c r="CZ107" s="146">
        <v>0</v>
      </c>
    </row>
    <row r="108" spans="1:104" x14ac:dyDescent="0.2">
      <c r="A108" s="171">
        <v>75</v>
      </c>
      <c r="B108" s="172" t="s">
        <v>262</v>
      </c>
      <c r="C108" s="173" t="s">
        <v>263</v>
      </c>
      <c r="D108" s="174" t="s">
        <v>85</v>
      </c>
      <c r="E108" s="175">
        <v>1</v>
      </c>
      <c r="F108" s="175"/>
      <c r="G108" s="176">
        <f t="shared" si="30"/>
        <v>0</v>
      </c>
      <c r="O108" s="170">
        <v>2</v>
      </c>
      <c r="AA108" s="146">
        <v>1</v>
      </c>
      <c r="AB108" s="146">
        <v>7</v>
      </c>
      <c r="AC108" s="146">
        <v>7</v>
      </c>
      <c r="AZ108" s="146">
        <v>2</v>
      </c>
      <c r="BA108" s="146">
        <f t="shared" si="31"/>
        <v>0</v>
      </c>
      <c r="BB108" s="146">
        <f t="shared" si="32"/>
        <v>0</v>
      </c>
      <c r="BC108" s="146">
        <f t="shared" si="33"/>
        <v>0</v>
      </c>
      <c r="BD108" s="146">
        <f t="shared" si="34"/>
        <v>0</v>
      </c>
      <c r="BE108" s="146">
        <f t="shared" si="35"/>
        <v>0</v>
      </c>
      <c r="CA108" s="177">
        <v>1</v>
      </c>
      <c r="CB108" s="177">
        <v>7</v>
      </c>
      <c r="CZ108" s="146">
        <v>1.0000000000000001E-5</v>
      </c>
    </row>
    <row r="109" spans="1:104" x14ac:dyDescent="0.2">
      <c r="A109" s="171">
        <v>76</v>
      </c>
      <c r="B109" s="172" t="s">
        <v>264</v>
      </c>
      <c r="C109" s="173" t="s">
        <v>265</v>
      </c>
      <c r="D109" s="174" t="s">
        <v>214</v>
      </c>
      <c r="E109" s="175">
        <v>1</v>
      </c>
      <c r="F109" s="175"/>
      <c r="G109" s="176">
        <f t="shared" si="30"/>
        <v>0</v>
      </c>
      <c r="O109" s="170">
        <v>2</v>
      </c>
      <c r="AA109" s="146">
        <v>1</v>
      </c>
      <c r="AB109" s="146">
        <v>7</v>
      </c>
      <c r="AC109" s="146">
        <v>7</v>
      </c>
      <c r="AZ109" s="146">
        <v>2</v>
      </c>
      <c r="BA109" s="146">
        <f t="shared" si="31"/>
        <v>0</v>
      </c>
      <c r="BB109" s="146">
        <f t="shared" si="32"/>
        <v>0</v>
      </c>
      <c r="BC109" s="146">
        <f t="shared" si="33"/>
        <v>0</v>
      </c>
      <c r="BD109" s="146">
        <f t="shared" si="34"/>
        <v>0</v>
      </c>
      <c r="BE109" s="146">
        <f t="shared" si="35"/>
        <v>0</v>
      </c>
      <c r="CA109" s="177">
        <v>1</v>
      </c>
      <c r="CB109" s="177">
        <v>7</v>
      </c>
      <c r="CZ109" s="146">
        <v>0</v>
      </c>
    </row>
    <row r="110" spans="1:104" x14ac:dyDescent="0.2">
      <c r="A110" s="171">
        <v>77</v>
      </c>
      <c r="B110" s="172" t="s">
        <v>266</v>
      </c>
      <c r="C110" s="173" t="s">
        <v>267</v>
      </c>
      <c r="D110" s="174" t="s">
        <v>214</v>
      </c>
      <c r="E110" s="175">
        <v>1</v>
      </c>
      <c r="F110" s="175"/>
      <c r="G110" s="176">
        <f t="shared" si="30"/>
        <v>0</v>
      </c>
      <c r="O110" s="170">
        <v>2</v>
      </c>
      <c r="AA110" s="146">
        <v>1</v>
      </c>
      <c r="AB110" s="146">
        <v>7</v>
      </c>
      <c r="AC110" s="146">
        <v>7</v>
      </c>
      <c r="AZ110" s="146">
        <v>2</v>
      </c>
      <c r="BA110" s="146">
        <f t="shared" si="31"/>
        <v>0</v>
      </c>
      <c r="BB110" s="146">
        <f t="shared" si="32"/>
        <v>0</v>
      </c>
      <c r="BC110" s="146">
        <f t="shared" si="33"/>
        <v>0</v>
      </c>
      <c r="BD110" s="146">
        <f t="shared" si="34"/>
        <v>0</v>
      </c>
      <c r="BE110" s="146">
        <f t="shared" si="35"/>
        <v>0</v>
      </c>
      <c r="CA110" s="177">
        <v>1</v>
      </c>
      <c r="CB110" s="177">
        <v>7</v>
      </c>
      <c r="CZ110" s="146">
        <v>0</v>
      </c>
    </row>
    <row r="111" spans="1:104" x14ac:dyDescent="0.2">
      <c r="A111" s="171">
        <v>78</v>
      </c>
      <c r="B111" s="172" t="s">
        <v>268</v>
      </c>
      <c r="C111" s="173" t="s">
        <v>269</v>
      </c>
      <c r="D111" s="174" t="s">
        <v>85</v>
      </c>
      <c r="E111" s="175">
        <v>1</v>
      </c>
      <c r="F111" s="175"/>
      <c r="G111" s="176">
        <f t="shared" si="30"/>
        <v>0</v>
      </c>
      <c r="O111" s="170">
        <v>2</v>
      </c>
      <c r="AA111" s="146">
        <v>1</v>
      </c>
      <c r="AB111" s="146">
        <v>7</v>
      </c>
      <c r="AC111" s="146">
        <v>7</v>
      </c>
      <c r="AZ111" s="146">
        <v>2</v>
      </c>
      <c r="BA111" s="146">
        <f t="shared" si="31"/>
        <v>0</v>
      </c>
      <c r="BB111" s="146">
        <f t="shared" si="32"/>
        <v>0</v>
      </c>
      <c r="BC111" s="146">
        <f t="shared" si="33"/>
        <v>0</v>
      </c>
      <c r="BD111" s="146">
        <f t="shared" si="34"/>
        <v>0</v>
      </c>
      <c r="BE111" s="146">
        <f t="shared" si="35"/>
        <v>0</v>
      </c>
      <c r="CA111" s="177">
        <v>1</v>
      </c>
      <c r="CB111" s="177">
        <v>7</v>
      </c>
      <c r="CZ111" s="146">
        <v>0</v>
      </c>
    </row>
    <row r="112" spans="1:104" x14ac:dyDescent="0.2">
      <c r="A112" s="171">
        <v>79</v>
      </c>
      <c r="B112" s="172" t="s">
        <v>270</v>
      </c>
      <c r="C112" s="173" t="s">
        <v>271</v>
      </c>
      <c r="D112" s="174" t="s">
        <v>85</v>
      </c>
      <c r="E112" s="175">
        <v>1</v>
      </c>
      <c r="F112" s="175"/>
      <c r="G112" s="176">
        <f t="shared" si="30"/>
        <v>0</v>
      </c>
      <c r="O112" s="170">
        <v>2</v>
      </c>
      <c r="AA112" s="146">
        <v>1</v>
      </c>
      <c r="AB112" s="146">
        <v>7</v>
      </c>
      <c r="AC112" s="146">
        <v>7</v>
      </c>
      <c r="AZ112" s="146">
        <v>2</v>
      </c>
      <c r="BA112" s="146">
        <f t="shared" si="31"/>
        <v>0</v>
      </c>
      <c r="BB112" s="146">
        <f t="shared" si="32"/>
        <v>0</v>
      </c>
      <c r="BC112" s="146">
        <f t="shared" si="33"/>
        <v>0</v>
      </c>
      <c r="BD112" s="146">
        <f t="shared" si="34"/>
        <v>0</v>
      </c>
      <c r="BE112" s="146">
        <f t="shared" si="35"/>
        <v>0</v>
      </c>
      <c r="CA112" s="177">
        <v>1</v>
      </c>
      <c r="CB112" s="177">
        <v>7</v>
      </c>
      <c r="CZ112" s="146">
        <v>0</v>
      </c>
    </row>
    <row r="113" spans="1:104" x14ac:dyDescent="0.2">
      <c r="A113" s="178"/>
      <c r="B113" s="179" t="s">
        <v>77</v>
      </c>
      <c r="C113" s="180" t="str">
        <f>CONCATENATE(B104," ",C104)</f>
        <v>725 Zařizovací předměty</v>
      </c>
      <c r="D113" s="181"/>
      <c r="E113" s="182"/>
      <c r="F113" s="183"/>
      <c r="G113" s="184">
        <f>SUM(G104:G112)</f>
        <v>0</v>
      </c>
      <c r="O113" s="170">
        <v>4</v>
      </c>
      <c r="BA113" s="185">
        <f>SUM(BA104:BA112)</f>
        <v>0</v>
      </c>
      <c r="BB113" s="185">
        <f>SUM(BB104:BB112)</f>
        <v>0</v>
      </c>
      <c r="BC113" s="185">
        <f>SUM(BC104:BC112)</f>
        <v>0</v>
      </c>
      <c r="BD113" s="185">
        <f>SUM(BD104:BD112)</f>
        <v>0</v>
      </c>
      <c r="BE113" s="185">
        <f>SUM(BE104:BE112)</f>
        <v>0</v>
      </c>
    </row>
    <row r="114" spans="1:104" x14ac:dyDescent="0.2">
      <c r="A114" s="163" t="s">
        <v>74</v>
      </c>
      <c r="B114" s="164" t="s">
        <v>272</v>
      </c>
      <c r="C114" s="165" t="s">
        <v>273</v>
      </c>
      <c r="D114" s="166"/>
      <c r="E114" s="167"/>
      <c r="F114" s="167"/>
      <c r="G114" s="168"/>
      <c r="H114" s="169"/>
      <c r="I114" s="169"/>
      <c r="O114" s="170">
        <v>1</v>
      </c>
    </row>
    <row r="115" spans="1:104" x14ac:dyDescent="0.2">
      <c r="A115" s="171">
        <v>80</v>
      </c>
      <c r="B115" s="172" t="s">
        <v>274</v>
      </c>
      <c r="C115" s="173" t="s">
        <v>275</v>
      </c>
      <c r="D115" s="174" t="s">
        <v>276</v>
      </c>
      <c r="E115" s="175">
        <v>12</v>
      </c>
      <c r="F115" s="175"/>
      <c r="G115" s="176">
        <f>E115*F115</f>
        <v>0</v>
      </c>
      <c r="O115" s="170">
        <v>2</v>
      </c>
      <c r="AA115" s="146">
        <v>10</v>
      </c>
      <c r="AB115" s="146">
        <v>0</v>
      </c>
      <c r="AC115" s="146">
        <v>8</v>
      </c>
      <c r="AZ115" s="146">
        <v>5</v>
      </c>
      <c r="BA115" s="146">
        <f>IF(AZ115=1,G115,0)</f>
        <v>0</v>
      </c>
      <c r="BB115" s="146">
        <f>IF(AZ115=2,G115,0)</f>
        <v>0</v>
      </c>
      <c r="BC115" s="146">
        <f>IF(AZ115=3,G115,0)</f>
        <v>0</v>
      </c>
      <c r="BD115" s="146">
        <f>IF(AZ115=4,G115,0)</f>
        <v>0</v>
      </c>
      <c r="BE115" s="146">
        <f>IF(AZ115=5,G115,0)</f>
        <v>0</v>
      </c>
      <c r="CA115" s="177">
        <v>10</v>
      </c>
      <c r="CB115" s="177">
        <v>0</v>
      </c>
      <c r="CZ115" s="146">
        <v>0</v>
      </c>
    </row>
    <row r="116" spans="1:104" x14ac:dyDescent="0.2">
      <c r="A116" s="171">
        <v>81</v>
      </c>
      <c r="B116" s="172" t="s">
        <v>277</v>
      </c>
      <c r="C116" s="173" t="s">
        <v>278</v>
      </c>
      <c r="D116" s="174" t="s">
        <v>276</v>
      </c>
      <c r="E116" s="175">
        <v>3</v>
      </c>
      <c r="F116" s="175"/>
      <c r="G116" s="176">
        <f>E116*F116</f>
        <v>0</v>
      </c>
      <c r="O116" s="170">
        <v>2</v>
      </c>
      <c r="AA116" s="146">
        <v>10</v>
      </c>
      <c r="AB116" s="146">
        <v>0</v>
      </c>
      <c r="AC116" s="146">
        <v>8</v>
      </c>
      <c r="AZ116" s="146">
        <v>5</v>
      </c>
      <c r="BA116" s="146">
        <f>IF(AZ116=1,G116,0)</f>
        <v>0</v>
      </c>
      <c r="BB116" s="146">
        <f>IF(AZ116=2,G116,0)</f>
        <v>0</v>
      </c>
      <c r="BC116" s="146">
        <f>IF(AZ116=3,G116,0)</f>
        <v>0</v>
      </c>
      <c r="BD116" s="146">
        <f>IF(AZ116=4,G116,0)</f>
        <v>0</v>
      </c>
      <c r="BE116" s="146">
        <f>IF(AZ116=5,G116,0)</f>
        <v>0</v>
      </c>
      <c r="CA116" s="177">
        <v>10</v>
      </c>
      <c r="CB116" s="177">
        <v>0</v>
      </c>
      <c r="CZ116" s="146">
        <v>0</v>
      </c>
    </row>
    <row r="117" spans="1:104" x14ac:dyDescent="0.2">
      <c r="A117" s="171">
        <v>82</v>
      </c>
      <c r="B117" s="172" t="s">
        <v>279</v>
      </c>
      <c r="C117" s="173" t="s">
        <v>280</v>
      </c>
      <c r="D117" s="174" t="s">
        <v>276</v>
      </c>
      <c r="E117" s="175">
        <v>3</v>
      </c>
      <c r="F117" s="175"/>
      <c r="G117" s="176">
        <f>E117*F117</f>
        <v>0</v>
      </c>
      <c r="O117" s="170">
        <v>2</v>
      </c>
      <c r="AA117" s="146">
        <v>10</v>
      </c>
      <c r="AB117" s="146">
        <v>0</v>
      </c>
      <c r="AC117" s="146">
        <v>8</v>
      </c>
      <c r="AZ117" s="146">
        <v>5</v>
      </c>
      <c r="BA117" s="146">
        <f>IF(AZ117=1,G117,0)</f>
        <v>0</v>
      </c>
      <c r="BB117" s="146">
        <f>IF(AZ117=2,G117,0)</f>
        <v>0</v>
      </c>
      <c r="BC117" s="146">
        <f>IF(AZ117=3,G117,0)</f>
        <v>0</v>
      </c>
      <c r="BD117" s="146">
        <f>IF(AZ117=4,G117,0)</f>
        <v>0</v>
      </c>
      <c r="BE117" s="146">
        <f>IF(AZ117=5,G117,0)</f>
        <v>0</v>
      </c>
      <c r="CA117" s="177">
        <v>10</v>
      </c>
      <c r="CB117" s="177">
        <v>0</v>
      </c>
      <c r="CZ117" s="146">
        <v>0</v>
      </c>
    </row>
    <row r="118" spans="1:104" x14ac:dyDescent="0.2">
      <c r="A118" s="178"/>
      <c r="B118" s="179" t="s">
        <v>77</v>
      </c>
      <c r="C118" s="180" t="str">
        <f>CONCATENATE(B114," ",C114)</f>
        <v>730 Ústřední vytápění</v>
      </c>
      <c r="D118" s="181"/>
      <c r="E118" s="182"/>
      <c r="F118" s="183"/>
      <c r="G118" s="184">
        <f>SUM(G114:G117)</f>
        <v>0</v>
      </c>
      <c r="O118" s="170">
        <v>4</v>
      </c>
      <c r="BA118" s="185">
        <f>SUM(BA114:BA117)</f>
        <v>0</v>
      </c>
      <c r="BB118" s="185">
        <f>SUM(BB114:BB117)</f>
        <v>0</v>
      </c>
      <c r="BC118" s="185">
        <f>SUM(BC114:BC117)</f>
        <v>0</v>
      </c>
      <c r="BD118" s="185">
        <f>SUM(BD114:BD117)</f>
        <v>0</v>
      </c>
      <c r="BE118" s="185">
        <f>SUM(BE114:BE117)</f>
        <v>0</v>
      </c>
    </row>
    <row r="119" spans="1:104" x14ac:dyDescent="0.2">
      <c r="A119" s="163" t="s">
        <v>74</v>
      </c>
      <c r="B119" s="164" t="s">
        <v>281</v>
      </c>
      <c r="C119" s="165" t="s">
        <v>282</v>
      </c>
      <c r="D119" s="166"/>
      <c r="E119" s="167"/>
      <c r="F119" s="167"/>
      <c r="G119" s="168"/>
      <c r="H119" s="169"/>
      <c r="I119" s="169"/>
      <c r="O119" s="170">
        <v>1</v>
      </c>
    </row>
    <row r="120" spans="1:104" x14ac:dyDescent="0.2">
      <c r="A120" s="171">
        <v>83</v>
      </c>
      <c r="B120" s="172" t="s">
        <v>283</v>
      </c>
      <c r="C120" s="173" t="s">
        <v>284</v>
      </c>
      <c r="D120" s="174" t="s">
        <v>85</v>
      </c>
      <c r="E120" s="175">
        <v>1</v>
      </c>
      <c r="F120" s="175"/>
      <c r="G120" s="176">
        <f t="shared" ref="G120:G143" si="36">E120*F120</f>
        <v>0</v>
      </c>
      <c r="O120" s="170">
        <v>2</v>
      </c>
      <c r="AA120" s="146">
        <v>1</v>
      </c>
      <c r="AB120" s="146">
        <v>7</v>
      </c>
      <c r="AC120" s="146">
        <v>7</v>
      </c>
      <c r="AZ120" s="146">
        <v>2</v>
      </c>
      <c r="BA120" s="146">
        <f t="shared" ref="BA120:BA143" si="37">IF(AZ120=1,G120,0)</f>
        <v>0</v>
      </c>
      <c r="BB120" s="146">
        <f t="shared" ref="BB120:BB143" si="38">IF(AZ120=2,G120,0)</f>
        <v>0</v>
      </c>
      <c r="BC120" s="146">
        <f t="shared" ref="BC120:BC143" si="39">IF(AZ120=3,G120,0)</f>
        <v>0</v>
      </c>
      <c r="BD120" s="146">
        <f t="shared" ref="BD120:BD143" si="40">IF(AZ120=4,G120,0)</f>
        <v>0</v>
      </c>
      <c r="BE120" s="146">
        <f t="shared" ref="BE120:BE143" si="41">IF(AZ120=5,G120,0)</f>
        <v>0</v>
      </c>
      <c r="CA120" s="177">
        <v>1</v>
      </c>
      <c r="CB120" s="177">
        <v>7</v>
      </c>
      <c r="CZ120" s="146">
        <v>0</v>
      </c>
    </row>
    <row r="121" spans="1:104" x14ac:dyDescent="0.2">
      <c r="A121" s="171">
        <v>84</v>
      </c>
      <c r="B121" s="172" t="s">
        <v>285</v>
      </c>
      <c r="C121" s="173" t="s">
        <v>286</v>
      </c>
      <c r="D121" s="174" t="s">
        <v>85</v>
      </c>
      <c r="E121" s="175">
        <v>1</v>
      </c>
      <c r="F121" s="175"/>
      <c r="G121" s="176">
        <f t="shared" si="36"/>
        <v>0</v>
      </c>
      <c r="O121" s="170">
        <v>2</v>
      </c>
      <c r="AA121" s="146">
        <v>1</v>
      </c>
      <c r="AB121" s="146">
        <v>7</v>
      </c>
      <c r="AC121" s="146">
        <v>7</v>
      </c>
      <c r="AZ121" s="146">
        <v>2</v>
      </c>
      <c r="BA121" s="146">
        <f t="shared" si="37"/>
        <v>0</v>
      </c>
      <c r="BB121" s="146">
        <f t="shared" si="38"/>
        <v>0</v>
      </c>
      <c r="BC121" s="146">
        <f t="shared" si="39"/>
        <v>0</v>
      </c>
      <c r="BD121" s="146">
        <f t="shared" si="40"/>
        <v>0</v>
      </c>
      <c r="BE121" s="146">
        <f t="shared" si="41"/>
        <v>0</v>
      </c>
      <c r="CA121" s="177">
        <v>1</v>
      </c>
      <c r="CB121" s="177">
        <v>7</v>
      </c>
      <c r="CZ121" s="146">
        <v>0</v>
      </c>
    </row>
    <row r="122" spans="1:104" x14ac:dyDescent="0.2">
      <c r="A122" s="171">
        <v>85</v>
      </c>
      <c r="B122" s="172" t="s">
        <v>287</v>
      </c>
      <c r="C122" s="173" t="s">
        <v>288</v>
      </c>
      <c r="D122" s="174" t="s">
        <v>214</v>
      </c>
      <c r="E122" s="175">
        <v>1</v>
      </c>
      <c r="F122" s="175"/>
      <c r="G122" s="176">
        <f t="shared" si="36"/>
        <v>0</v>
      </c>
      <c r="O122" s="170">
        <v>2</v>
      </c>
      <c r="AA122" s="146">
        <v>1</v>
      </c>
      <c r="AB122" s="146">
        <v>7</v>
      </c>
      <c r="AC122" s="146">
        <v>7</v>
      </c>
      <c r="AZ122" s="146">
        <v>2</v>
      </c>
      <c r="BA122" s="146">
        <f t="shared" si="37"/>
        <v>0</v>
      </c>
      <c r="BB122" s="146">
        <f t="shared" si="38"/>
        <v>0</v>
      </c>
      <c r="BC122" s="146">
        <f t="shared" si="39"/>
        <v>0</v>
      </c>
      <c r="BD122" s="146">
        <f t="shared" si="40"/>
        <v>0</v>
      </c>
      <c r="BE122" s="146">
        <f t="shared" si="41"/>
        <v>0</v>
      </c>
      <c r="CA122" s="177">
        <v>1</v>
      </c>
      <c r="CB122" s="177">
        <v>7</v>
      </c>
      <c r="CZ122" s="146">
        <v>0</v>
      </c>
    </row>
    <row r="123" spans="1:104" x14ac:dyDescent="0.2">
      <c r="A123" s="171">
        <v>86</v>
      </c>
      <c r="B123" s="172" t="s">
        <v>289</v>
      </c>
      <c r="C123" s="173" t="s">
        <v>290</v>
      </c>
      <c r="D123" s="174" t="s">
        <v>85</v>
      </c>
      <c r="E123" s="175">
        <v>1</v>
      </c>
      <c r="F123" s="175"/>
      <c r="G123" s="176">
        <f t="shared" si="36"/>
        <v>0</v>
      </c>
      <c r="O123" s="170">
        <v>2</v>
      </c>
      <c r="AA123" s="146">
        <v>1</v>
      </c>
      <c r="AB123" s="146">
        <v>7</v>
      </c>
      <c r="AC123" s="146">
        <v>7</v>
      </c>
      <c r="AZ123" s="146">
        <v>2</v>
      </c>
      <c r="BA123" s="146">
        <f t="shared" si="37"/>
        <v>0</v>
      </c>
      <c r="BB123" s="146">
        <f t="shared" si="38"/>
        <v>0</v>
      </c>
      <c r="BC123" s="146">
        <f t="shared" si="39"/>
        <v>0</v>
      </c>
      <c r="BD123" s="146">
        <f t="shared" si="40"/>
        <v>0</v>
      </c>
      <c r="BE123" s="146">
        <f t="shared" si="41"/>
        <v>0</v>
      </c>
      <c r="CA123" s="177">
        <v>1</v>
      </c>
      <c r="CB123" s="177">
        <v>7</v>
      </c>
      <c r="CZ123" s="146">
        <v>0</v>
      </c>
    </row>
    <row r="124" spans="1:104" x14ac:dyDescent="0.2">
      <c r="A124" s="171">
        <v>87</v>
      </c>
      <c r="B124" s="172" t="s">
        <v>291</v>
      </c>
      <c r="C124" s="173" t="s">
        <v>292</v>
      </c>
      <c r="D124" s="174" t="s">
        <v>214</v>
      </c>
      <c r="E124" s="175">
        <v>1</v>
      </c>
      <c r="F124" s="175"/>
      <c r="G124" s="176">
        <f t="shared" si="36"/>
        <v>0</v>
      </c>
      <c r="O124" s="170">
        <v>2</v>
      </c>
      <c r="AA124" s="146">
        <v>1</v>
      </c>
      <c r="AB124" s="146">
        <v>7</v>
      </c>
      <c r="AC124" s="146">
        <v>7</v>
      </c>
      <c r="AZ124" s="146">
        <v>2</v>
      </c>
      <c r="BA124" s="146">
        <f t="shared" si="37"/>
        <v>0</v>
      </c>
      <c r="BB124" s="146">
        <f t="shared" si="38"/>
        <v>0</v>
      </c>
      <c r="BC124" s="146">
        <f t="shared" si="39"/>
        <v>0</v>
      </c>
      <c r="BD124" s="146">
        <f t="shared" si="40"/>
        <v>0</v>
      </c>
      <c r="BE124" s="146">
        <f t="shared" si="41"/>
        <v>0</v>
      </c>
      <c r="CA124" s="177">
        <v>1</v>
      </c>
      <c r="CB124" s="177">
        <v>7</v>
      </c>
      <c r="CZ124" s="146">
        <v>9.1900000000000003E-3</v>
      </c>
    </row>
    <row r="125" spans="1:104" x14ac:dyDescent="0.2">
      <c r="A125" s="171">
        <v>88</v>
      </c>
      <c r="B125" s="172" t="s">
        <v>293</v>
      </c>
      <c r="C125" s="173" t="s">
        <v>294</v>
      </c>
      <c r="D125" s="174" t="s">
        <v>76</v>
      </c>
      <c r="E125" s="175">
        <v>1</v>
      </c>
      <c r="F125" s="175"/>
      <c r="G125" s="176">
        <f t="shared" si="36"/>
        <v>0</v>
      </c>
      <c r="O125" s="170">
        <v>2</v>
      </c>
      <c r="AA125" s="146">
        <v>1</v>
      </c>
      <c r="AB125" s="146">
        <v>7</v>
      </c>
      <c r="AC125" s="146">
        <v>7</v>
      </c>
      <c r="AZ125" s="146">
        <v>2</v>
      </c>
      <c r="BA125" s="146">
        <f t="shared" si="37"/>
        <v>0</v>
      </c>
      <c r="BB125" s="146">
        <f t="shared" si="38"/>
        <v>0</v>
      </c>
      <c r="BC125" s="146">
        <f t="shared" si="39"/>
        <v>0</v>
      </c>
      <c r="BD125" s="146">
        <f t="shared" si="40"/>
        <v>0</v>
      </c>
      <c r="BE125" s="146">
        <f t="shared" si="41"/>
        <v>0</v>
      </c>
      <c r="CA125" s="177">
        <v>1</v>
      </c>
      <c r="CB125" s="177">
        <v>7</v>
      </c>
      <c r="CZ125" s="146">
        <v>9.1900000000000003E-3</v>
      </c>
    </row>
    <row r="126" spans="1:104" x14ac:dyDescent="0.2">
      <c r="A126" s="171">
        <v>89</v>
      </c>
      <c r="B126" s="172" t="s">
        <v>295</v>
      </c>
      <c r="C126" s="173" t="s">
        <v>296</v>
      </c>
      <c r="D126" s="174" t="s">
        <v>76</v>
      </c>
      <c r="E126" s="175">
        <v>1</v>
      </c>
      <c r="F126" s="175"/>
      <c r="G126" s="176">
        <f t="shared" si="36"/>
        <v>0</v>
      </c>
      <c r="O126" s="170">
        <v>2</v>
      </c>
      <c r="AA126" s="146">
        <v>1</v>
      </c>
      <c r="AB126" s="146">
        <v>7</v>
      </c>
      <c r="AC126" s="146">
        <v>7</v>
      </c>
      <c r="AZ126" s="146">
        <v>2</v>
      </c>
      <c r="BA126" s="146">
        <f t="shared" si="37"/>
        <v>0</v>
      </c>
      <c r="BB126" s="146">
        <f t="shared" si="38"/>
        <v>0</v>
      </c>
      <c r="BC126" s="146">
        <f t="shared" si="39"/>
        <v>0</v>
      </c>
      <c r="BD126" s="146">
        <f t="shared" si="40"/>
        <v>0</v>
      </c>
      <c r="BE126" s="146">
        <f t="shared" si="41"/>
        <v>0</v>
      </c>
      <c r="CA126" s="177">
        <v>1</v>
      </c>
      <c r="CB126" s="177">
        <v>7</v>
      </c>
      <c r="CZ126" s="146">
        <v>9.1900000000000003E-3</v>
      </c>
    </row>
    <row r="127" spans="1:104" x14ac:dyDescent="0.2">
      <c r="A127" s="171">
        <v>90</v>
      </c>
      <c r="B127" s="172" t="s">
        <v>297</v>
      </c>
      <c r="C127" s="173" t="s">
        <v>298</v>
      </c>
      <c r="D127" s="174" t="s">
        <v>76</v>
      </c>
      <c r="E127" s="175">
        <v>1</v>
      </c>
      <c r="F127" s="175"/>
      <c r="G127" s="176">
        <f t="shared" si="36"/>
        <v>0</v>
      </c>
      <c r="O127" s="170">
        <v>2</v>
      </c>
      <c r="AA127" s="146">
        <v>1</v>
      </c>
      <c r="AB127" s="146">
        <v>7</v>
      </c>
      <c r="AC127" s="146">
        <v>7</v>
      </c>
      <c r="AZ127" s="146">
        <v>2</v>
      </c>
      <c r="BA127" s="146">
        <f t="shared" si="37"/>
        <v>0</v>
      </c>
      <c r="BB127" s="146">
        <f t="shared" si="38"/>
        <v>0</v>
      </c>
      <c r="BC127" s="146">
        <f t="shared" si="39"/>
        <v>0</v>
      </c>
      <c r="BD127" s="146">
        <f t="shared" si="40"/>
        <v>0</v>
      </c>
      <c r="BE127" s="146">
        <f t="shared" si="41"/>
        <v>0</v>
      </c>
      <c r="CA127" s="177">
        <v>1</v>
      </c>
      <c r="CB127" s="177">
        <v>7</v>
      </c>
      <c r="CZ127" s="146">
        <v>5.1000000000000004E-4</v>
      </c>
    </row>
    <row r="128" spans="1:104" x14ac:dyDescent="0.2">
      <c r="A128" s="171">
        <v>91</v>
      </c>
      <c r="B128" s="172" t="s">
        <v>299</v>
      </c>
      <c r="C128" s="173" t="s">
        <v>300</v>
      </c>
      <c r="D128" s="174" t="s">
        <v>85</v>
      </c>
      <c r="E128" s="175">
        <v>1</v>
      </c>
      <c r="F128" s="175"/>
      <c r="G128" s="176">
        <f t="shared" si="36"/>
        <v>0</v>
      </c>
      <c r="O128" s="170">
        <v>2</v>
      </c>
      <c r="AA128" s="146">
        <v>1</v>
      </c>
      <c r="AB128" s="146">
        <v>7</v>
      </c>
      <c r="AC128" s="146">
        <v>7</v>
      </c>
      <c r="AZ128" s="146">
        <v>2</v>
      </c>
      <c r="BA128" s="146">
        <f t="shared" si="37"/>
        <v>0</v>
      </c>
      <c r="BB128" s="146">
        <f t="shared" si="38"/>
        <v>0</v>
      </c>
      <c r="BC128" s="146">
        <f t="shared" si="39"/>
        <v>0</v>
      </c>
      <c r="BD128" s="146">
        <f t="shared" si="40"/>
        <v>0</v>
      </c>
      <c r="BE128" s="146">
        <f t="shared" si="41"/>
        <v>0</v>
      </c>
      <c r="CA128" s="177">
        <v>1</v>
      </c>
      <c r="CB128" s="177">
        <v>7</v>
      </c>
      <c r="CZ128" s="146">
        <v>0</v>
      </c>
    </row>
    <row r="129" spans="1:104" x14ac:dyDescent="0.2">
      <c r="A129" s="171">
        <v>92</v>
      </c>
      <c r="B129" s="172" t="s">
        <v>301</v>
      </c>
      <c r="C129" s="173" t="s">
        <v>302</v>
      </c>
      <c r="D129" s="174" t="s">
        <v>85</v>
      </c>
      <c r="E129" s="175">
        <v>2</v>
      </c>
      <c r="F129" s="175"/>
      <c r="G129" s="176">
        <f t="shared" si="36"/>
        <v>0</v>
      </c>
      <c r="O129" s="170">
        <v>2</v>
      </c>
      <c r="AA129" s="146">
        <v>1</v>
      </c>
      <c r="AB129" s="146">
        <v>7</v>
      </c>
      <c r="AC129" s="146">
        <v>7</v>
      </c>
      <c r="AZ129" s="146">
        <v>2</v>
      </c>
      <c r="BA129" s="146">
        <f t="shared" si="37"/>
        <v>0</v>
      </c>
      <c r="BB129" s="146">
        <f t="shared" si="38"/>
        <v>0</v>
      </c>
      <c r="BC129" s="146">
        <f t="shared" si="39"/>
        <v>0</v>
      </c>
      <c r="BD129" s="146">
        <f t="shared" si="40"/>
        <v>0</v>
      </c>
      <c r="BE129" s="146">
        <f t="shared" si="41"/>
        <v>0</v>
      </c>
      <c r="CA129" s="177">
        <v>1</v>
      </c>
      <c r="CB129" s="177">
        <v>7</v>
      </c>
      <c r="CZ129" s="146">
        <v>0</v>
      </c>
    </row>
    <row r="130" spans="1:104" ht="22.5" x14ac:dyDescent="0.2">
      <c r="A130" s="171">
        <v>93</v>
      </c>
      <c r="B130" s="172" t="s">
        <v>303</v>
      </c>
      <c r="C130" s="173" t="s">
        <v>304</v>
      </c>
      <c r="D130" s="174" t="s">
        <v>243</v>
      </c>
      <c r="E130" s="175">
        <v>1</v>
      </c>
      <c r="F130" s="175"/>
      <c r="G130" s="176">
        <f t="shared" si="36"/>
        <v>0</v>
      </c>
      <c r="O130" s="170">
        <v>2</v>
      </c>
      <c r="AA130" s="146">
        <v>1</v>
      </c>
      <c r="AB130" s="146">
        <v>7</v>
      </c>
      <c r="AC130" s="146">
        <v>7</v>
      </c>
      <c r="AZ130" s="146">
        <v>2</v>
      </c>
      <c r="BA130" s="146">
        <f t="shared" si="37"/>
        <v>0</v>
      </c>
      <c r="BB130" s="146">
        <f t="shared" si="38"/>
        <v>0</v>
      </c>
      <c r="BC130" s="146">
        <f t="shared" si="39"/>
        <v>0</v>
      </c>
      <c r="BD130" s="146">
        <f t="shared" si="40"/>
        <v>0</v>
      </c>
      <c r="BE130" s="146">
        <f t="shared" si="41"/>
        <v>0</v>
      </c>
      <c r="CA130" s="177">
        <v>1</v>
      </c>
      <c r="CB130" s="177">
        <v>7</v>
      </c>
      <c r="CZ130" s="146">
        <v>0</v>
      </c>
    </row>
    <row r="131" spans="1:104" x14ac:dyDescent="0.2">
      <c r="A131" s="171">
        <v>94</v>
      </c>
      <c r="B131" s="172" t="s">
        <v>305</v>
      </c>
      <c r="C131" s="173" t="s">
        <v>306</v>
      </c>
      <c r="D131" s="174" t="s">
        <v>85</v>
      </c>
      <c r="E131" s="175">
        <v>1</v>
      </c>
      <c r="F131" s="175"/>
      <c r="G131" s="176">
        <f t="shared" si="36"/>
        <v>0</v>
      </c>
      <c r="O131" s="170">
        <v>2</v>
      </c>
      <c r="AA131" s="146">
        <v>1</v>
      </c>
      <c r="AB131" s="146">
        <v>7</v>
      </c>
      <c r="AC131" s="146">
        <v>7</v>
      </c>
      <c r="AZ131" s="146">
        <v>2</v>
      </c>
      <c r="BA131" s="146">
        <f t="shared" si="37"/>
        <v>0</v>
      </c>
      <c r="BB131" s="146">
        <f t="shared" si="38"/>
        <v>0</v>
      </c>
      <c r="BC131" s="146">
        <f t="shared" si="39"/>
        <v>0</v>
      </c>
      <c r="BD131" s="146">
        <f t="shared" si="40"/>
        <v>0</v>
      </c>
      <c r="BE131" s="146">
        <f t="shared" si="41"/>
        <v>0</v>
      </c>
      <c r="CA131" s="177">
        <v>1</v>
      </c>
      <c r="CB131" s="177">
        <v>7</v>
      </c>
      <c r="CZ131" s="146">
        <v>0</v>
      </c>
    </row>
    <row r="132" spans="1:104" x14ac:dyDescent="0.2">
      <c r="A132" s="171">
        <v>95</v>
      </c>
      <c r="B132" s="172" t="s">
        <v>307</v>
      </c>
      <c r="C132" s="173" t="s">
        <v>308</v>
      </c>
      <c r="D132" s="174" t="s">
        <v>85</v>
      </c>
      <c r="E132" s="175">
        <v>1</v>
      </c>
      <c r="F132" s="175"/>
      <c r="G132" s="176">
        <f t="shared" si="36"/>
        <v>0</v>
      </c>
      <c r="O132" s="170">
        <v>2</v>
      </c>
      <c r="AA132" s="146">
        <v>1</v>
      </c>
      <c r="AB132" s="146">
        <v>7</v>
      </c>
      <c r="AC132" s="146">
        <v>7</v>
      </c>
      <c r="AZ132" s="146">
        <v>2</v>
      </c>
      <c r="BA132" s="146">
        <f t="shared" si="37"/>
        <v>0</v>
      </c>
      <c r="BB132" s="146">
        <f t="shared" si="38"/>
        <v>0</v>
      </c>
      <c r="BC132" s="146">
        <f t="shared" si="39"/>
        <v>0</v>
      </c>
      <c r="BD132" s="146">
        <f t="shared" si="40"/>
        <v>0</v>
      </c>
      <c r="BE132" s="146">
        <f t="shared" si="41"/>
        <v>0</v>
      </c>
      <c r="CA132" s="177">
        <v>1</v>
      </c>
      <c r="CB132" s="177">
        <v>7</v>
      </c>
      <c r="CZ132" s="146">
        <v>0</v>
      </c>
    </row>
    <row r="133" spans="1:104" x14ac:dyDescent="0.2">
      <c r="A133" s="171">
        <v>96</v>
      </c>
      <c r="B133" s="172" t="s">
        <v>309</v>
      </c>
      <c r="C133" s="173" t="s">
        <v>310</v>
      </c>
      <c r="D133" s="174" t="s">
        <v>85</v>
      </c>
      <c r="E133" s="175">
        <v>1</v>
      </c>
      <c r="F133" s="175"/>
      <c r="G133" s="176">
        <f t="shared" si="36"/>
        <v>0</v>
      </c>
      <c r="O133" s="170">
        <v>2</v>
      </c>
      <c r="AA133" s="146">
        <v>1</v>
      </c>
      <c r="AB133" s="146">
        <v>7</v>
      </c>
      <c r="AC133" s="146">
        <v>7</v>
      </c>
      <c r="AZ133" s="146">
        <v>2</v>
      </c>
      <c r="BA133" s="146">
        <f t="shared" si="37"/>
        <v>0</v>
      </c>
      <c r="BB133" s="146">
        <f t="shared" si="38"/>
        <v>0</v>
      </c>
      <c r="BC133" s="146">
        <f t="shared" si="39"/>
        <v>0</v>
      </c>
      <c r="BD133" s="146">
        <f t="shared" si="40"/>
        <v>0</v>
      </c>
      <c r="BE133" s="146">
        <f t="shared" si="41"/>
        <v>0</v>
      </c>
      <c r="CA133" s="177">
        <v>1</v>
      </c>
      <c r="CB133" s="177">
        <v>7</v>
      </c>
      <c r="CZ133" s="146">
        <v>0</v>
      </c>
    </row>
    <row r="134" spans="1:104" x14ac:dyDescent="0.2">
      <c r="A134" s="171">
        <v>97</v>
      </c>
      <c r="B134" s="172" t="s">
        <v>311</v>
      </c>
      <c r="C134" s="173" t="s">
        <v>312</v>
      </c>
      <c r="D134" s="174" t="s">
        <v>85</v>
      </c>
      <c r="E134" s="175">
        <v>2</v>
      </c>
      <c r="F134" s="175"/>
      <c r="G134" s="176">
        <f t="shared" si="36"/>
        <v>0</v>
      </c>
      <c r="O134" s="170">
        <v>2</v>
      </c>
      <c r="AA134" s="146">
        <v>1</v>
      </c>
      <c r="AB134" s="146">
        <v>7</v>
      </c>
      <c r="AC134" s="146">
        <v>7</v>
      </c>
      <c r="AZ134" s="146">
        <v>2</v>
      </c>
      <c r="BA134" s="146">
        <f t="shared" si="37"/>
        <v>0</v>
      </c>
      <c r="BB134" s="146">
        <f t="shared" si="38"/>
        <v>0</v>
      </c>
      <c r="BC134" s="146">
        <f t="shared" si="39"/>
        <v>0</v>
      </c>
      <c r="BD134" s="146">
        <f t="shared" si="40"/>
        <v>0</v>
      </c>
      <c r="BE134" s="146">
        <f t="shared" si="41"/>
        <v>0</v>
      </c>
      <c r="CA134" s="177">
        <v>1</v>
      </c>
      <c r="CB134" s="177">
        <v>7</v>
      </c>
      <c r="CZ134" s="146">
        <v>0</v>
      </c>
    </row>
    <row r="135" spans="1:104" x14ac:dyDescent="0.2">
      <c r="A135" s="171">
        <v>98</v>
      </c>
      <c r="B135" s="172" t="s">
        <v>313</v>
      </c>
      <c r="C135" s="173" t="s">
        <v>314</v>
      </c>
      <c r="D135" s="174" t="s">
        <v>85</v>
      </c>
      <c r="E135" s="175">
        <v>2</v>
      </c>
      <c r="F135" s="175"/>
      <c r="G135" s="176">
        <f t="shared" si="36"/>
        <v>0</v>
      </c>
      <c r="O135" s="170">
        <v>2</v>
      </c>
      <c r="AA135" s="146">
        <v>1</v>
      </c>
      <c r="AB135" s="146">
        <v>7</v>
      </c>
      <c r="AC135" s="146">
        <v>7</v>
      </c>
      <c r="AZ135" s="146">
        <v>2</v>
      </c>
      <c r="BA135" s="146">
        <f t="shared" si="37"/>
        <v>0</v>
      </c>
      <c r="BB135" s="146">
        <f t="shared" si="38"/>
        <v>0</v>
      </c>
      <c r="BC135" s="146">
        <f t="shared" si="39"/>
        <v>0</v>
      </c>
      <c r="BD135" s="146">
        <f t="shared" si="40"/>
        <v>0</v>
      </c>
      <c r="BE135" s="146">
        <f t="shared" si="41"/>
        <v>0</v>
      </c>
      <c r="CA135" s="177">
        <v>1</v>
      </c>
      <c r="CB135" s="177">
        <v>7</v>
      </c>
      <c r="CZ135" s="146">
        <v>0</v>
      </c>
    </row>
    <row r="136" spans="1:104" x14ac:dyDescent="0.2">
      <c r="A136" s="171">
        <v>99</v>
      </c>
      <c r="B136" s="172" t="s">
        <v>315</v>
      </c>
      <c r="C136" s="173" t="s">
        <v>316</v>
      </c>
      <c r="D136" s="174" t="s">
        <v>85</v>
      </c>
      <c r="E136" s="175">
        <v>1</v>
      </c>
      <c r="F136" s="175"/>
      <c r="G136" s="176">
        <f t="shared" si="36"/>
        <v>0</v>
      </c>
      <c r="O136" s="170">
        <v>2</v>
      </c>
      <c r="AA136" s="146">
        <v>1</v>
      </c>
      <c r="AB136" s="146">
        <v>7</v>
      </c>
      <c r="AC136" s="146">
        <v>7</v>
      </c>
      <c r="AZ136" s="146">
        <v>2</v>
      </c>
      <c r="BA136" s="146">
        <f t="shared" si="37"/>
        <v>0</v>
      </c>
      <c r="BB136" s="146">
        <f t="shared" si="38"/>
        <v>0</v>
      </c>
      <c r="BC136" s="146">
        <f t="shared" si="39"/>
        <v>0</v>
      </c>
      <c r="BD136" s="146">
        <f t="shared" si="40"/>
        <v>0</v>
      </c>
      <c r="BE136" s="146">
        <f t="shared" si="41"/>
        <v>0</v>
      </c>
      <c r="CA136" s="177">
        <v>1</v>
      </c>
      <c r="CB136" s="177">
        <v>7</v>
      </c>
      <c r="CZ136" s="146">
        <v>0</v>
      </c>
    </row>
    <row r="137" spans="1:104" x14ac:dyDescent="0.2">
      <c r="A137" s="171">
        <v>100</v>
      </c>
      <c r="B137" s="172" t="s">
        <v>317</v>
      </c>
      <c r="C137" s="173" t="s">
        <v>318</v>
      </c>
      <c r="D137" s="174" t="s">
        <v>85</v>
      </c>
      <c r="E137" s="175">
        <v>1</v>
      </c>
      <c r="F137" s="175"/>
      <c r="G137" s="176">
        <f t="shared" si="36"/>
        <v>0</v>
      </c>
      <c r="O137" s="170">
        <v>2</v>
      </c>
      <c r="AA137" s="146">
        <v>1</v>
      </c>
      <c r="AB137" s="146">
        <v>7</v>
      </c>
      <c r="AC137" s="146">
        <v>7</v>
      </c>
      <c r="AZ137" s="146">
        <v>2</v>
      </c>
      <c r="BA137" s="146">
        <f t="shared" si="37"/>
        <v>0</v>
      </c>
      <c r="BB137" s="146">
        <f t="shared" si="38"/>
        <v>0</v>
      </c>
      <c r="BC137" s="146">
        <f t="shared" si="39"/>
        <v>0</v>
      </c>
      <c r="BD137" s="146">
        <f t="shared" si="40"/>
        <v>0</v>
      </c>
      <c r="BE137" s="146">
        <f t="shared" si="41"/>
        <v>0</v>
      </c>
      <c r="CA137" s="177">
        <v>1</v>
      </c>
      <c r="CB137" s="177">
        <v>7</v>
      </c>
      <c r="CZ137" s="146">
        <v>0</v>
      </c>
    </row>
    <row r="138" spans="1:104" x14ac:dyDescent="0.2">
      <c r="A138" s="171">
        <v>101</v>
      </c>
      <c r="B138" s="172" t="s">
        <v>319</v>
      </c>
      <c r="C138" s="173" t="s">
        <v>320</v>
      </c>
      <c r="D138" s="174" t="s">
        <v>85</v>
      </c>
      <c r="E138" s="175">
        <v>1</v>
      </c>
      <c r="F138" s="175"/>
      <c r="G138" s="176">
        <f t="shared" si="36"/>
        <v>0</v>
      </c>
      <c r="O138" s="170">
        <v>2</v>
      </c>
      <c r="AA138" s="146">
        <v>1</v>
      </c>
      <c r="AB138" s="146">
        <v>7</v>
      </c>
      <c r="AC138" s="146">
        <v>7</v>
      </c>
      <c r="AZ138" s="146">
        <v>2</v>
      </c>
      <c r="BA138" s="146">
        <f t="shared" si="37"/>
        <v>0</v>
      </c>
      <c r="BB138" s="146">
        <f t="shared" si="38"/>
        <v>0</v>
      </c>
      <c r="BC138" s="146">
        <f t="shared" si="39"/>
        <v>0</v>
      </c>
      <c r="BD138" s="146">
        <f t="shared" si="40"/>
        <v>0</v>
      </c>
      <c r="BE138" s="146">
        <f t="shared" si="41"/>
        <v>0</v>
      </c>
      <c r="CA138" s="177">
        <v>1</v>
      </c>
      <c r="CB138" s="177">
        <v>7</v>
      </c>
      <c r="CZ138" s="146">
        <v>0</v>
      </c>
    </row>
    <row r="139" spans="1:104" x14ac:dyDescent="0.2">
      <c r="A139" s="171">
        <v>102</v>
      </c>
      <c r="B139" s="172" t="s">
        <v>321</v>
      </c>
      <c r="C139" s="173" t="s">
        <v>322</v>
      </c>
      <c r="D139" s="174" t="s">
        <v>85</v>
      </c>
      <c r="E139" s="175">
        <v>12</v>
      </c>
      <c r="F139" s="175"/>
      <c r="G139" s="176">
        <f t="shared" si="36"/>
        <v>0</v>
      </c>
      <c r="O139" s="170">
        <v>2</v>
      </c>
      <c r="AA139" s="146">
        <v>1</v>
      </c>
      <c r="AB139" s="146">
        <v>7</v>
      </c>
      <c r="AC139" s="146">
        <v>7</v>
      </c>
      <c r="AZ139" s="146">
        <v>2</v>
      </c>
      <c r="BA139" s="146">
        <f t="shared" si="37"/>
        <v>0</v>
      </c>
      <c r="BB139" s="146">
        <f t="shared" si="38"/>
        <v>0</v>
      </c>
      <c r="BC139" s="146">
        <f t="shared" si="39"/>
        <v>0</v>
      </c>
      <c r="BD139" s="146">
        <f t="shared" si="40"/>
        <v>0</v>
      </c>
      <c r="BE139" s="146">
        <f t="shared" si="41"/>
        <v>0</v>
      </c>
      <c r="CA139" s="177">
        <v>1</v>
      </c>
      <c r="CB139" s="177">
        <v>7</v>
      </c>
      <c r="CZ139" s="146">
        <v>0</v>
      </c>
    </row>
    <row r="140" spans="1:104" x14ac:dyDescent="0.2">
      <c r="A140" s="171">
        <v>103</v>
      </c>
      <c r="B140" s="172" t="s">
        <v>323</v>
      </c>
      <c r="C140" s="173" t="s">
        <v>324</v>
      </c>
      <c r="D140" s="174" t="s">
        <v>85</v>
      </c>
      <c r="E140" s="175">
        <v>2</v>
      </c>
      <c r="F140" s="175"/>
      <c r="G140" s="176">
        <f t="shared" si="36"/>
        <v>0</v>
      </c>
      <c r="O140" s="170">
        <v>2</v>
      </c>
      <c r="AA140" s="146">
        <v>1</v>
      </c>
      <c r="AB140" s="146">
        <v>7</v>
      </c>
      <c r="AC140" s="146">
        <v>7</v>
      </c>
      <c r="AZ140" s="146">
        <v>2</v>
      </c>
      <c r="BA140" s="146">
        <f t="shared" si="37"/>
        <v>0</v>
      </c>
      <c r="BB140" s="146">
        <f t="shared" si="38"/>
        <v>0</v>
      </c>
      <c r="BC140" s="146">
        <f t="shared" si="39"/>
        <v>0</v>
      </c>
      <c r="BD140" s="146">
        <f t="shared" si="40"/>
        <v>0</v>
      </c>
      <c r="BE140" s="146">
        <f t="shared" si="41"/>
        <v>0</v>
      </c>
      <c r="CA140" s="177">
        <v>1</v>
      </c>
      <c r="CB140" s="177">
        <v>7</v>
      </c>
      <c r="CZ140" s="146">
        <v>0</v>
      </c>
    </row>
    <row r="141" spans="1:104" x14ac:dyDescent="0.2">
      <c r="A141" s="171">
        <v>104</v>
      </c>
      <c r="B141" s="172" t="s">
        <v>325</v>
      </c>
      <c r="C141" s="173" t="s">
        <v>326</v>
      </c>
      <c r="D141" s="174" t="s">
        <v>85</v>
      </c>
      <c r="E141" s="175">
        <v>6</v>
      </c>
      <c r="F141" s="175"/>
      <c r="G141" s="176">
        <f t="shared" si="36"/>
        <v>0</v>
      </c>
      <c r="O141" s="170">
        <v>2</v>
      </c>
      <c r="AA141" s="146">
        <v>1</v>
      </c>
      <c r="AB141" s="146">
        <v>7</v>
      </c>
      <c r="AC141" s="146">
        <v>7</v>
      </c>
      <c r="AZ141" s="146">
        <v>2</v>
      </c>
      <c r="BA141" s="146">
        <f t="shared" si="37"/>
        <v>0</v>
      </c>
      <c r="BB141" s="146">
        <f t="shared" si="38"/>
        <v>0</v>
      </c>
      <c r="BC141" s="146">
        <f t="shared" si="39"/>
        <v>0</v>
      </c>
      <c r="BD141" s="146">
        <f t="shared" si="40"/>
        <v>0</v>
      </c>
      <c r="BE141" s="146">
        <f t="shared" si="41"/>
        <v>0</v>
      </c>
      <c r="CA141" s="177">
        <v>1</v>
      </c>
      <c r="CB141" s="177">
        <v>7</v>
      </c>
      <c r="CZ141" s="146">
        <v>0</v>
      </c>
    </row>
    <row r="142" spans="1:104" x14ac:dyDescent="0.2">
      <c r="A142" s="171">
        <v>105</v>
      </c>
      <c r="B142" s="172" t="s">
        <v>327</v>
      </c>
      <c r="C142" s="173" t="s">
        <v>328</v>
      </c>
      <c r="D142" s="174" t="s">
        <v>112</v>
      </c>
      <c r="E142" s="175">
        <v>1</v>
      </c>
      <c r="F142" s="175"/>
      <c r="G142" s="176">
        <f t="shared" si="36"/>
        <v>0</v>
      </c>
      <c r="O142" s="170">
        <v>2</v>
      </c>
      <c r="AA142" s="146">
        <v>1</v>
      </c>
      <c r="AB142" s="146">
        <v>7</v>
      </c>
      <c r="AC142" s="146">
        <v>7</v>
      </c>
      <c r="AZ142" s="146">
        <v>2</v>
      </c>
      <c r="BA142" s="146">
        <f t="shared" si="37"/>
        <v>0</v>
      </c>
      <c r="BB142" s="146">
        <f t="shared" si="38"/>
        <v>0</v>
      </c>
      <c r="BC142" s="146">
        <f t="shared" si="39"/>
        <v>0</v>
      </c>
      <c r="BD142" s="146">
        <f t="shared" si="40"/>
        <v>0</v>
      </c>
      <c r="BE142" s="146">
        <f t="shared" si="41"/>
        <v>0</v>
      </c>
      <c r="CA142" s="177">
        <v>1</v>
      </c>
      <c r="CB142" s="177">
        <v>7</v>
      </c>
      <c r="CZ142" s="146">
        <v>0</v>
      </c>
    </row>
    <row r="143" spans="1:104" x14ac:dyDescent="0.2">
      <c r="A143" s="171">
        <v>106</v>
      </c>
      <c r="B143" s="172" t="s">
        <v>329</v>
      </c>
      <c r="C143" s="173" t="s">
        <v>330</v>
      </c>
      <c r="D143" s="174" t="s">
        <v>85</v>
      </c>
      <c r="E143" s="175">
        <v>1</v>
      </c>
      <c r="F143" s="175"/>
      <c r="G143" s="176">
        <f t="shared" si="36"/>
        <v>0</v>
      </c>
      <c r="O143" s="170">
        <v>2</v>
      </c>
      <c r="AA143" s="146">
        <v>1</v>
      </c>
      <c r="AB143" s="146">
        <v>7</v>
      </c>
      <c r="AC143" s="146">
        <v>7</v>
      </c>
      <c r="AZ143" s="146">
        <v>2</v>
      </c>
      <c r="BA143" s="146">
        <f t="shared" si="37"/>
        <v>0</v>
      </c>
      <c r="BB143" s="146">
        <f t="shared" si="38"/>
        <v>0</v>
      </c>
      <c r="BC143" s="146">
        <f t="shared" si="39"/>
        <v>0</v>
      </c>
      <c r="BD143" s="146">
        <f t="shared" si="40"/>
        <v>0</v>
      </c>
      <c r="BE143" s="146">
        <f t="shared" si="41"/>
        <v>0</v>
      </c>
      <c r="CA143" s="177">
        <v>1</v>
      </c>
      <c r="CB143" s="177">
        <v>7</v>
      </c>
      <c r="CZ143" s="146">
        <v>0</v>
      </c>
    </row>
    <row r="144" spans="1:104" x14ac:dyDescent="0.2">
      <c r="A144" s="178"/>
      <c r="B144" s="179" t="s">
        <v>77</v>
      </c>
      <c r="C144" s="180" t="str">
        <f>CONCATENATE(B119," ",C119)</f>
        <v>731 Kotelny</v>
      </c>
      <c r="D144" s="181"/>
      <c r="E144" s="182"/>
      <c r="F144" s="183"/>
      <c r="G144" s="184">
        <f>SUM(G119:G143)</f>
        <v>0</v>
      </c>
      <c r="O144" s="170">
        <v>4</v>
      </c>
      <c r="BA144" s="185">
        <f>SUM(BA119:BA143)</f>
        <v>0</v>
      </c>
      <c r="BB144" s="185">
        <f>SUM(BB119:BB143)</f>
        <v>0</v>
      </c>
      <c r="BC144" s="185">
        <f>SUM(BC119:BC143)</f>
        <v>0</v>
      </c>
      <c r="BD144" s="185">
        <f>SUM(BD119:BD143)</f>
        <v>0</v>
      </c>
      <c r="BE144" s="185">
        <f>SUM(BE119:BE143)</f>
        <v>0</v>
      </c>
    </row>
    <row r="145" spans="1:104" x14ac:dyDescent="0.2">
      <c r="A145" s="163" t="s">
        <v>74</v>
      </c>
      <c r="B145" s="164" t="s">
        <v>331</v>
      </c>
      <c r="C145" s="165" t="s">
        <v>332</v>
      </c>
      <c r="D145" s="166"/>
      <c r="E145" s="167"/>
      <c r="F145" s="167"/>
      <c r="G145" s="168"/>
      <c r="H145" s="169"/>
      <c r="I145" s="169"/>
      <c r="O145" s="170">
        <v>1</v>
      </c>
    </row>
    <row r="146" spans="1:104" x14ac:dyDescent="0.2">
      <c r="A146" s="171">
        <v>107</v>
      </c>
      <c r="B146" s="172" t="s">
        <v>333</v>
      </c>
      <c r="C146" s="173" t="s">
        <v>334</v>
      </c>
      <c r="D146" s="174" t="s">
        <v>214</v>
      </c>
      <c r="E146" s="175">
        <v>1</v>
      </c>
      <c r="F146" s="175"/>
      <c r="G146" s="176">
        <f>E146*F146</f>
        <v>0</v>
      </c>
      <c r="O146" s="170">
        <v>2</v>
      </c>
      <c r="AA146" s="146">
        <v>1</v>
      </c>
      <c r="AB146" s="146">
        <v>7</v>
      </c>
      <c r="AC146" s="146">
        <v>7</v>
      </c>
      <c r="AZ146" s="146">
        <v>2</v>
      </c>
      <c r="BA146" s="146">
        <f>IF(AZ146=1,G146,0)</f>
        <v>0</v>
      </c>
      <c r="BB146" s="146">
        <f>IF(AZ146=2,G146,0)</f>
        <v>0</v>
      </c>
      <c r="BC146" s="146">
        <f>IF(AZ146=3,G146,0)</f>
        <v>0</v>
      </c>
      <c r="BD146" s="146">
        <f>IF(AZ146=4,G146,0)</f>
        <v>0</v>
      </c>
      <c r="BE146" s="146">
        <f>IF(AZ146=5,G146,0)</f>
        <v>0</v>
      </c>
      <c r="CA146" s="177">
        <v>1</v>
      </c>
      <c r="CB146" s="177">
        <v>7</v>
      </c>
      <c r="CZ146" s="146">
        <v>6.2300000000000003E-3</v>
      </c>
    </row>
    <row r="147" spans="1:104" x14ac:dyDescent="0.2">
      <c r="A147" s="171">
        <v>108</v>
      </c>
      <c r="B147" s="172" t="s">
        <v>335</v>
      </c>
      <c r="C147" s="173" t="s">
        <v>336</v>
      </c>
      <c r="D147" s="174" t="s">
        <v>149</v>
      </c>
      <c r="E147" s="175">
        <v>0.63200000000000001</v>
      </c>
      <c r="F147" s="175"/>
      <c r="G147" s="176">
        <f>E147*F147</f>
        <v>0</v>
      </c>
      <c r="O147" s="170">
        <v>2</v>
      </c>
      <c r="AA147" s="146">
        <v>1</v>
      </c>
      <c r="AB147" s="146">
        <v>5</v>
      </c>
      <c r="AC147" s="146">
        <v>5</v>
      </c>
      <c r="AZ147" s="146">
        <v>2</v>
      </c>
      <c r="BA147" s="146">
        <f>IF(AZ147=1,G147,0)</f>
        <v>0</v>
      </c>
      <c r="BB147" s="146">
        <f>IF(AZ147=2,G147,0)</f>
        <v>0</v>
      </c>
      <c r="BC147" s="146">
        <f>IF(AZ147=3,G147,0)</f>
        <v>0</v>
      </c>
      <c r="BD147" s="146">
        <f>IF(AZ147=4,G147,0)</f>
        <v>0</v>
      </c>
      <c r="BE147" s="146">
        <f>IF(AZ147=5,G147,0)</f>
        <v>0</v>
      </c>
      <c r="CA147" s="177">
        <v>1</v>
      </c>
      <c r="CB147" s="177">
        <v>5</v>
      </c>
      <c r="CZ147" s="146">
        <v>0</v>
      </c>
    </row>
    <row r="148" spans="1:104" x14ac:dyDescent="0.2">
      <c r="A148" s="178"/>
      <c r="B148" s="179" t="s">
        <v>77</v>
      </c>
      <c r="C148" s="180" t="str">
        <f>CONCATENATE(B145," ",C145)</f>
        <v>732 Strojovny</v>
      </c>
      <c r="D148" s="181"/>
      <c r="E148" s="182"/>
      <c r="F148" s="183"/>
      <c r="G148" s="184">
        <f>SUM(G145:G147)</f>
        <v>0</v>
      </c>
      <c r="O148" s="170">
        <v>4</v>
      </c>
      <c r="BA148" s="185">
        <f>SUM(BA145:BA147)</f>
        <v>0</v>
      </c>
      <c r="BB148" s="185">
        <f>SUM(BB145:BB147)</f>
        <v>0</v>
      </c>
      <c r="BC148" s="185">
        <f>SUM(BC145:BC147)</f>
        <v>0</v>
      </c>
      <c r="BD148" s="185">
        <f>SUM(BD145:BD147)</f>
        <v>0</v>
      </c>
      <c r="BE148" s="185">
        <f>SUM(BE145:BE147)</f>
        <v>0</v>
      </c>
    </row>
    <row r="149" spans="1:104" x14ac:dyDescent="0.2">
      <c r="A149" s="163" t="s">
        <v>74</v>
      </c>
      <c r="B149" s="164" t="s">
        <v>337</v>
      </c>
      <c r="C149" s="165" t="s">
        <v>338</v>
      </c>
      <c r="D149" s="166"/>
      <c r="E149" s="167"/>
      <c r="F149" s="167"/>
      <c r="G149" s="168"/>
      <c r="H149" s="169"/>
      <c r="I149" s="169"/>
      <c r="O149" s="170">
        <v>1</v>
      </c>
    </row>
    <row r="150" spans="1:104" x14ac:dyDescent="0.2">
      <c r="A150" s="171">
        <v>109</v>
      </c>
      <c r="B150" s="172" t="s">
        <v>339</v>
      </c>
      <c r="C150" s="173" t="s">
        <v>340</v>
      </c>
      <c r="D150" s="174" t="s">
        <v>101</v>
      </c>
      <c r="E150" s="175">
        <v>69</v>
      </c>
      <c r="F150" s="175"/>
      <c r="G150" s="176">
        <f t="shared" ref="G150:G164" si="42">E150*F150</f>
        <v>0</v>
      </c>
      <c r="O150" s="170">
        <v>2</v>
      </c>
      <c r="AA150" s="146">
        <v>1</v>
      </c>
      <c r="AB150" s="146">
        <v>7</v>
      </c>
      <c r="AC150" s="146">
        <v>7</v>
      </c>
      <c r="AZ150" s="146">
        <v>2</v>
      </c>
      <c r="BA150" s="146">
        <f t="shared" ref="BA150:BA164" si="43">IF(AZ150=1,G150,0)</f>
        <v>0</v>
      </c>
      <c r="BB150" s="146">
        <f t="shared" ref="BB150:BB164" si="44">IF(AZ150=2,G150,0)</f>
        <v>0</v>
      </c>
      <c r="BC150" s="146">
        <f t="shared" ref="BC150:BC164" si="45">IF(AZ150=3,G150,0)</f>
        <v>0</v>
      </c>
      <c r="BD150" s="146">
        <f t="shared" ref="BD150:BD164" si="46">IF(AZ150=4,G150,0)</f>
        <v>0</v>
      </c>
      <c r="BE150" s="146">
        <f t="shared" ref="BE150:BE164" si="47">IF(AZ150=5,G150,0)</f>
        <v>0</v>
      </c>
      <c r="CA150" s="177">
        <v>1</v>
      </c>
      <c r="CB150" s="177">
        <v>7</v>
      </c>
      <c r="CZ150" s="146">
        <v>2.0000000000000002E-5</v>
      </c>
    </row>
    <row r="151" spans="1:104" x14ac:dyDescent="0.2">
      <c r="A151" s="171">
        <v>110</v>
      </c>
      <c r="B151" s="172" t="s">
        <v>341</v>
      </c>
      <c r="C151" s="173" t="s">
        <v>342</v>
      </c>
      <c r="D151" s="174" t="s">
        <v>101</v>
      </c>
      <c r="E151" s="175">
        <v>30.5</v>
      </c>
      <c r="F151" s="175"/>
      <c r="G151" s="176">
        <f t="shared" si="42"/>
        <v>0</v>
      </c>
      <c r="O151" s="170">
        <v>2</v>
      </c>
      <c r="AA151" s="146">
        <v>1</v>
      </c>
      <c r="AB151" s="146">
        <v>7</v>
      </c>
      <c r="AC151" s="146">
        <v>7</v>
      </c>
      <c r="AZ151" s="146">
        <v>2</v>
      </c>
      <c r="BA151" s="146">
        <f t="shared" si="43"/>
        <v>0</v>
      </c>
      <c r="BB151" s="146">
        <f t="shared" si="44"/>
        <v>0</v>
      </c>
      <c r="BC151" s="146">
        <f t="shared" si="45"/>
        <v>0</v>
      </c>
      <c r="BD151" s="146">
        <f t="shared" si="46"/>
        <v>0</v>
      </c>
      <c r="BE151" s="146">
        <f t="shared" si="47"/>
        <v>0</v>
      </c>
      <c r="CA151" s="177">
        <v>1</v>
      </c>
      <c r="CB151" s="177">
        <v>7</v>
      </c>
      <c r="CZ151" s="146">
        <v>5.0000000000000002E-5</v>
      </c>
    </row>
    <row r="152" spans="1:104" x14ac:dyDescent="0.2">
      <c r="A152" s="171">
        <v>111</v>
      </c>
      <c r="B152" s="172" t="s">
        <v>343</v>
      </c>
      <c r="C152" s="173" t="s">
        <v>344</v>
      </c>
      <c r="D152" s="174" t="s">
        <v>101</v>
      </c>
      <c r="E152" s="175">
        <v>28</v>
      </c>
      <c r="F152" s="175"/>
      <c r="G152" s="176">
        <f t="shared" si="42"/>
        <v>0</v>
      </c>
      <c r="O152" s="170">
        <v>2</v>
      </c>
      <c r="AA152" s="146">
        <v>1</v>
      </c>
      <c r="AB152" s="146">
        <v>7</v>
      </c>
      <c r="AC152" s="146">
        <v>7</v>
      </c>
      <c r="AZ152" s="146">
        <v>2</v>
      </c>
      <c r="BA152" s="146">
        <f t="shared" si="43"/>
        <v>0</v>
      </c>
      <c r="BB152" s="146">
        <f t="shared" si="44"/>
        <v>0</v>
      </c>
      <c r="BC152" s="146">
        <f t="shared" si="45"/>
        <v>0</v>
      </c>
      <c r="BD152" s="146">
        <f t="shared" si="46"/>
        <v>0</v>
      </c>
      <c r="BE152" s="146">
        <f t="shared" si="47"/>
        <v>0</v>
      </c>
      <c r="CA152" s="177">
        <v>1</v>
      </c>
      <c r="CB152" s="177">
        <v>7</v>
      </c>
      <c r="CZ152" s="146">
        <v>7.6000000000000004E-4</v>
      </c>
    </row>
    <row r="153" spans="1:104" x14ac:dyDescent="0.2">
      <c r="A153" s="171">
        <v>112</v>
      </c>
      <c r="B153" s="172" t="s">
        <v>345</v>
      </c>
      <c r="C153" s="173" t="s">
        <v>346</v>
      </c>
      <c r="D153" s="174" t="s">
        <v>101</v>
      </c>
      <c r="E153" s="175">
        <v>15</v>
      </c>
      <c r="F153" s="175"/>
      <c r="G153" s="176">
        <f t="shared" si="42"/>
        <v>0</v>
      </c>
      <c r="O153" s="170">
        <v>2</v>
      </c>
      <c r="AA153" s="146">
        <v>1</v>
      </c>
      <c r="AB153" s="146">
        <v>7</v>
      </c>
      <c r="AC153" s="146">
        <v>7</v>
      </c>
      <c r="AZ153" s="146">
        <v>2</v>
      </c>
      <c r="BA153" s="146">
        <f t="shared" si="43"/>
        <v>0</v>
      </c>
      <c r="BB153" s="146">
        <f t="shared" si="44"/>
        <v>0</v>
      </c>
      <c r="BC153" s="146">
        <f t="shared" si="45"/>
        <v>0</v>
      </c>
      <c r="BD153" s="146">
        <f t="shared" si="46"/>
        <v>0</v>
      </c>
      <c r="BE153" s="146">
        <f t="shared" si="47"/>
        <v>0</v>
      </c>
      <c r="CA153" s="177">
        <v>1</v>
      </c>
      <c r="CB153" s="177">
        <v>7</v>
      </c>
      <c r="CZ153" s="146">
        <v>8.8000000000000003E-4</v>
      </c>
    </row>
    <row r="154" spans="1:104" x14ac:dyDescent="0.2">
      <c r="A154" s="171">
        <v>113</v>
      </c>
      <c r="B154" s="172" t="s">
        <v>347</v>
      </c>
      <c r="C154" s="173" t="s">
        <v>348</v>
      </c>
      <c r="D154" s="174" t="s">
        <v>101</v>
      </c>
      <c r="E154" s="175">
        <v>16</v>
      </c>
      <c r="F154" s="175"/>
      <c r="G154" s="176">
        <f t="shared" si="42"/>
        <v>0</v>
      </c>
      <c r="O154" s="170">
        <v>2</v>
      </c>
      <c r="AA154" s="146">
        <v>1</v>
      </c>
      <c r="AB154" s="146">
        <v>7</v>
      </c>
      <c r="AC154" s="146">
        <v>7</v>
      </c>
      <c r="AZ154" s="146">
        <v>2</v>
      </c>
      <c r="BA154" s="146">
        <f t="shared" si="43"/>
        <v>0</v>
      </c>
      <c r="BB154" s="146">
        <f t="shared" si="44"/>
        <v>0</v>
      </c>
      <c r="BC154" s="146">
        <f t="shared" si="45"/>
        <v>0</v>
      </c>
      <c r="BD154" s="146">
        <f t="shared" si="46"/>
        <v>0</v>
      </c>
      <c r="BE154" s="146">
        <f t="shared" si="47"/>
        <v>0</v>
      </c>
      <c r="CA154" s="177">
        <v>1</v>
      </c>
      <c r="CB154" s="177">
        <v>7</v>
      </c>
      <c r="CZ154" s="146">
        <v>1.01E-3</v>
      </c>
    </row>
    <row r="155" spans="1:104" x14ac:dyDescent="0.2">
      <c r="A155" s="171">
        <v>114</v>
      </c>
      <c r="B155" s="172" t="s">
        <v>349</v>
      </c>
      <c r="C155" s="173" t="s">
        <v>236</v>
      </c>
      <c r="D155" s="174" t="s">
        <v>101</v>
      </c>
      <c r="E155" s="175">
        <v>52</v>
      </c>
      <c r="F155" s="175"/>
      <c r="G155" s="176">
        <f t="shared" si="42"/>
        <v>0</v>
      </c>
      <c r="O155" s="170">
        <v>2</v>
      </c>
      <c r="AA155" s="146">
        <v>1</v>
      </c>
      <c r="AB155" s="146">
        <v>7</v>
      </c>
      <c r="AC155" s="146">
        <v>7</v>
      </c>
      <c r="AZ155" s="146">
        <v>2</v>
      </c>
      <c r="BA155" s="146">
        <f t="shared" si="43"/>
        <v>0</v>
      </c>
      <c r="BB155" s="146">
        <f t="shared" si="44"/>
        <v>0</v>
      </c>
      <c r="BC155" s="146">
        <f t="shared" si="45"/>
        <v>0</v>
      </c>
      <c r="BD155" s="146">
        <f t="shared" si="46"/>
        <v>0</v>
      </c>
      <c r="BE155" s="146">
        <f t="shared" si="47"/>
        <v>0</v>
      </c>
      <c r="CA155" s="177">
        <v>1</v>
      </c>
      <c r="CB155" s="177">
        <v>7</v>
      </c>
      <c r="CZ155" s="146">
        <v>1.6000000000000001E-3</v>
      </c>
    </row>
    <row r="156" spans="1:104" x14ac:dyDescent="0.2">
      <c r="A156" s="171">
        <v>115</v>
      </c>
      <c r="B156" s="172" t="s">
        <v>350</v>
      </c>
      <c r="C156" s="173" t="s">
        <v>351</v>
      </c>
      <c r="D156" s="174" t="s">
        <v>85</v>
      </c>
      <c r="E156" s="175">
        <v>46</v>
      </c>
      <c r="F156" s="175"/>
      <c r="G156" s="176">
        <f t="shared" si="42"/>
        <v>0</v>
      </c>
      <c r="O156" s="170">
        <v>2</v>
      </c>
      <c r="AA156" s="146">
        <v>1</v>
      </c>
      <c r="AB156" s="146">
        <v>7</v>
      </c>
      <c r="AC156" s="146">
        <v>7</v>
      </c>
      <c r="AZ156" s="146">
        <v>2</v>
      </c>
      <c r="BA156" s="146">
        <f t="shared" si="43"/>
        <v>0</v>
      </c>
      <c r="BB156" s="146">
        <f t="shared" si="44"/>
        <v>0</v>
      </c>
      <c r="BC156" s="146">
        <f t="shared" si="45"/>
        <v>0</v>
      </c>
      <c r="BD156" s="146">
        <f t="shared" si="46"/>
        <v>0</v>
      </c>
      <c r="BE156" s="146">
        <f t="shared" si="47"/>
        <v>0</v>
      </c>
      <c r="CA156" s="177">
        <v>1</v>
      </c>
      <c r="CB156" s="177">
        <v>7</v>
      </c>
      <c r="CZ156" s="146">
        <v>1.0000000000000001E-5</v>
      </c>
    </row>
    <row r="157" spans="1:104" x14ac:dyDescent="0.2">
      <c r="A157" s="171">
        <v>116</v>
      </c>
      <c r="B157" s="172" t="s">
        <v>352</v>
      </c>
      <c r="C157" s="173" t="s">
        <v>353</v>
      </c>
      <c r="D157" s="174" t="s">
        <v>85</v>
      </c>
      <c r="E157" s="175">
        <v>32</v>
      </c>
      <c r="F157" s="175"/>
      <c r="G157" s="176">
        <f t="shared" si="42"/>
        <v>0</v>
      </c>
      <c r="O157" s="170">
        <v>2</v>
      </c>
      <c r="AA157" s="146">
        <v>1</v>
      </c>
      <c r="AB157" s="146">
        <v>7</v>
      </c>
      <c r="AC157" s="146">
        <v>7</v>
      </c>
      <c r="AZ157" s="146">
        <v>2</v>
      </c>
      <c r="BA157" s="146">
        <f t="shared" si="43"/>
        <v>0</v>
      </c>
      <c r="BB157" s="146">
        <f t="shared" si="44"/>
        <v>0</v>
      </c>
      <c r="BC157" s="146">
        <f t="shared" si="45"/>
        <v>0</v>
      </c>
      <c r="BD157" s="146">
        <f t="shared" si="46"/>
        <v>0</v>
      </c>
      <c r="BE157" s="146">
        <f t="shared" si="47"/>
        <v>0</v>
      </c>
      <c r="CA157" s="177">
        <v>1</v>
      </c>
      <c r="CB157" s="177">
        <v>7</v>
      </c>
      <c r="CZ157" s="146">
        <v>1.0000000000000001E-5</v>
      </c>
    </row>
    <row r="158" spans="1:104" x14ac:dyDescent="0.2">
      <c r="A158" s="171">
        <v>117</v>
      </c>
      <c r="B158" s="172" t="s">
        <v>354</v>
      </c>
      <c r="C158" s="173" t="s">
        <v>355</v>
      </c>
      <c r="D158" s="174" t="s">
        <v>214</v>
      </c>
      <c r="E158" s="175">
        <v>1</v>
      </c>
      <c r="F158" s="175"/>
      <c r="G158" s="176">
        <f t="shared" si="42"/>
        <v>0</v>
      </c>
      <c r="O158" s="170">
        <v>2</v>
      </c>
      <c r="AA158" s="146">
        <v>1</v>
      </c>
      <c r="AB158" s="146">
        <v>7</v>
      </c>
      <c r="AC158" s="146">
        <v>7</v>
      </c>
      <c r="AZ158" s="146">
        <v>2</v>
      </c>
      <c r="BA158" s="146">
        <f t="shared" si="43"/>
        <v>0</v>
      </c>
      <c r="BB158" s="146">
        <f t="shared" si="44"/>
        <v>0</v>
      </c>
      <c r="BC158" s="146">
        <f t="shared" si="45"/>
        <v>0</v>
      </c>
      <c r="BD158" s="146">
        <f t="shared" si="46"/>
        <v>0</v>
      </c>
      <c r="BE158" s="146">
        <f t="shared" si="47"/>
        <v>0</v>
      </c>
      <c r="CA158" s="177">
        <v>1</v>
      </c>
      <c r="CB158" s="177">
        <v>7</v>
      </c>
      <c r="CZ158" s="146">
        <v>0</v>
      </c>
    </row>
    <row r="159" spans="1:104" x14ac:dyDescent="0.2">
      <c r="A159" s="171">
        <v>118</v>
      </c>
      <c r="B159" s="172" t="s">
        <v>356</v>
      </c>
      <c r="C159" s="173" t="s">
        <v>357</v>
      </c>
      <c r="D159" s="174" t="s">
        <v>214</v>
      </c>
      <c r="E159" s="175">
        <v>1</v>
      </c>
      <c r="F159" s="175"/>
      <c r="G159" s="176">
        <f t="shared" si="42"/>
        <v>0</v>
      </c>
      <c r="O159" s="170">
        <v>2</v>
      </c>
      <c r="AA159" s="146">
        <v>1</v>
      </c>
      <c r="AB159" s="146">
        <v>7</v>
      </c>
      <c r="AC159" s="146">
        <v>7</v>
      </c>
      <c r="AZ159" s="146">
        <v>2</v>
      </c>
      <c r="BA159" s="146">
        <f t="shared" si="43"/>
        <v>0</v>
      </c>
      <c r="BB159" s="146">
        <f t="shared" si="44"/>
        <v>0</v>
      </c>
      <c r="BC159" s="146">
        <f t="shared" si="45"/>
        <v>0</v>
      </c>
      <c r="BD159" s="146">
        <f t="shared" si="46"/>
        <v>0</v>
      </c>
      <c r="BE159" s="146">
        <f t="shared" si="47"/>
        <v>0</v>
      </c>
      <c r="CA159" s="177">
        <v>1</v>
      </c>
      <c r="CB159" s="177">
        <v>7</v>
      </c>
      <c r="CZ159" s="146">
        <v>0</v>
      </c>
    </row>
    <row r="160" spans="1:104" x14ac:dyDescent="0.2">
      <c r="A160" s="171">
        <v>119</v>
      </c>
      <c r="B160" s="172" t="s">
        <v>358</v>
      </c>
      <c r="C160" s="173" t="s">
        <v>359</v>
      </c>
      <c r="D160" s="174" t="s">
        <v>85</v>
      </c>
      <c r="E160" s="175">
        <v>6</v>
      </c>
      <c r="F160" s="175"/>
      <c r="G160" s="176">
        <f t="shared" si="42"/>
        <v>0</v>
      </c>
      <c r="O160" s="170">
        <v>2</v>
      </c>
      <c r="AA160" s="146">
        <v>1</v>
      </c>
      <c r="AB160" s="146">
        <v>7</v>
      </c>
      <c r="AC160" s="146">
        <v>7</v>
      </c>
      <c r="AZ160" s="146">
        <v>2</v>
      </c>
      <c r="BA160" s="146">
        <f t="shared" si="43"/>
        <v>0</v>
      </c>
      <c r="BB160" s="146">
        <f t="shared" si="44"/>
        <v>0</v>
      </c>
      <c r="BC160" s="146">
        <f t="shared" si="45"/>
        <v>0</v>
      </c>
      <c r="BD160" s="146">
        <f t="shared" si="46"/>
        <v>0</v>
      </c>
      <c r="BE160" s="146">
        <f t="shared" si="47"/>
        <v>0</v>
      </c>
      <c r="CA160" s="177">
        <v>1</v>
      </c>
      <c r="CB160" s="177">
        <v>7</v>
      </c>
      <c r="CZ160" s="146">
        <v>3.2000000000000003E-4</v>
      </c>
    </row>
    <row r="161" spans="1:104" x14ac:dyDescent="0.2">
      <c r="A161" s="171">
        <v>120</v>
      </c>
      <c r="B161" s="172" t="s">
        <v>360</v>
      </c>
      <c r="C161" s="173" t="s">
        <v>361</v>
      </c>
      <c r="D161" s="174" t="s">
        <v>85</v>
      </c>
      <c r="E161" s="175">
        <v>4</v>
      </c>
      <c r="F161" s="175"/>
      <c r="G161" s="176">
        <f t="shared" si="42"/>
        <v>0</v>
      </c>
      <c r="O161" s="170">
        <v>2</v>
      </c>
      <c r="AA161" s="146">
        <v>1</v>
      </c>
      <c r="AB161" s="146">
        <v>7</v>
      </c>
      <c r="AC161" s="146">
        <v>7</v>
      </c>
      <c r="AZ161" s="146">
        <v>2</v>
      </c>
      <c r="BA161" s="146">
        <f t="shared" si="43"/>
        <v>0</v>
      </c>
      <c r="BB161" s="146">
        <f t="shared" si="44"/>
        <v>0</v>
      </c>
      <c r="BC161" s="146">
        <f t="shared" si="45"/>
        <v>0</v>
      </c>
      <c r="BD161" s="146">
        <f t="shared" si="46"/>
        <v>0</v>
      </c>
      <c r="BE161" s="146">
        <f t="shared" si="47"/>
        <v>0</v>
      </c>
      <c r="CA161" s="177">
        <v>1</v>
      </c>
      <c r="CB161" s="177">
        <v>7</v>
      </c>
      <c r="CZ161" s="146">
        <v>4.4000000000000002E-4</v>
      </c>
    </row>
    <row r="162" spans="1:104" x14ac:dyDescent="0.2">
      <c r="A162" s="171">
        <v>121</v>
      </c>
      <c r="B162" s="172" t="s">
        <v>362</v>
      </c>
      <c r="C162" s="173" t="s">
        <v>363</v>
      </c>
      <c r="D162" s="174" t="s">
        <v>85</v>
      </c>
      <c r="E162" s="175">
        <v>24</v>
      </c>
      <c r="F162" s="175"/>
      <c r="G162" s="176">
        <f t="shared" si="42"/>
        <v>0</v>
      </c>
      <c r="O162" s="170">
        <v>2</v>
      </c>
      <c r="AA162" s="146">
        <v>1</v>
      </c>
      <c r="AB162" s="146">
        <v>7</v>
      </c>
      <c r="AC162" s="146">
        <v>7</v>
      </c>
      <c r="AZ162" s="146">
        <v>2</v>
      </c>
      <c r="BA162" s="146">
        <f t="shared" si="43"/>
        <v>0</v>
      </c>
      <c r="BB162" s="146">
        <f t="shared" si="44"/>
        <v>0</v>
      </c>
      <c r="BC162" s="146">
        <f t="shared" si="45"/>
        <v>0</v>
      </c>
      <c r="BD162" s="146">
        <f t="shared" si="46"/>
        <v>0</v>
      </c>
      <c r="BE162" s="146">
        <f t="shared" si="47"/>
        <v>0</v>
      </c>
      <c r="CA162" s="177">
        <v>1</v>
      </c>
      <c r="CB162" s="177">
        <v>7</v>
      </c>
      <c r="CZ162" s="146">
        <v>2.0000000000000002E-5</v>
      </c>
    </row>
    <row r="163" spans="1:104" x14ac:dyDescent="0.2">
      <c r="A163" s="171">
        <v>122</v>
      </c>
      <c r="B163" s="172" t="s">
        <v>364</v>
      </c>
      <c r="C163" s="173" t="s">
        <v>365</v>
      </c>
      <c r="D163" s="174" t="s">
        <v>85</v>
      </c>
      <c r="E163" s="175">
        <v>8</v>
      </c>
      <c r="F163" s="175"/>
      <c r="G163" s="176">
        <f t="shared" si="42"/>
        <v>0</v>
      </c>
      <c r="O163" s="170">
        <v>2</v>
      </c>
      <c r="AA163" s="146">
        <v>1</v>
      </c>
      <c r="AB163" s="146">
        <v>7</v>
      </c>
      <c r="AC163" s="146">
        <v>7</v>
      </c>
      <c r="AZ163" s="146">
        <v>2</v>
      </c>
      <c r="BA163" s="146">
        <f t="shared" si="43"/>
        <v>0</v>
      </c>
      <c r="BB163" s="146">
        <f t="shared" si="44"/>
        <v>0</v>
      </c>
      <c r="BC163" s="146">
        <f t="shared" si="45"/>
        <v>0</v>
      </c>
      <c r="BD163" s="146">
        <f t="shared" si="46"/>
        <v>0</v>
      </c>
      <c r="BE163" s="146">
        <f t="shared" si="47"/>
        <v>0</v>
      </c>
      <c r="CA163" s="177">
        <v>1</v>
      </c>
      <c r="CB163" s="177">
        <v>7</v>
      </c>
      <c r="CZ163" s="146">
        <v>2.9E-4</v>
      </c>
    </row>
    <row r="164" spans="1:104" x14ac:dyDescent="0.2">
      <c r="A164" s="171">
        <v>123</v>
      </c>
      <c r="B164" s="172" t="s">
        <v>366</v>
      </c>
      <c r="C164" s="173" t="s">
        <v>367</v>
      </c>
      <c r="D164" s="174" t="s">
        <v>112</v>
      </c>
      <c r="E164" s="175">
        <v>1</v>
      </c>
      <c r="F164" s="175"/>
      <c r="G164" s="176">
        <f t="shared" si="42"/>
        <v>0</v>
      </c>
      <c r="O164" s="170">
        <v>2</v>
      </c>
      <c r="AA164" s="146">
        <v>1</v>
      </c>
      <c r="AB164" s="146">
        <v>7</v>
      </c>
      <c r="AC164" s="146">
        <v>7</v>
      </c>
      <c r="AZ164" s="146">
        <v>2</v>
      </c>
      <c r="BA164" s="146">
        <f t="shared" si="43"/>
        <v>0</v>
      </c>
      <c r="BB164" s="146">
        <f t="shared" si="44"/>
        <v>0</v>
      </c>
      <c r="BC164" s="146">
        <f t="shared" si="45"/>
        <v>0</v>
      </c>
      <c r="BD164" s="146">
        <f t="shared" si="46"/>
        <v>0</v>
      </c>
      <c r="BE164" s="146">
        <f t="shared" si="47"/>
        <v>0</v>
      </c>
      <c r="CA164" s="177">
        <v>1</v>
      </c>
      <c r="CB164" s="177">
        <v>7</v>
      </c>
      <c r="CZ164" s="146">
        <v>0</v>
      </c>
    </row>
    <row r="165" spans="1:104" x14ac:dyDescent="0.2">
      <c r="A165" s="178"/>
      <c r="B165" s="179" t="s">
        <v>77</v>
      </c>
      <c r="C165" s="180" t="str">
        <f>CONCATENATE(B149," ",C149)</f>
        <v>733 Rozvod potrubí</v>
      </c>
      <c r="D165" s="181"/>
      <c r="E165" s="182"/>
      <c r="F165" s="183"/>
      <c r="G165" s="184">
        <f>SUM(G149:G164)</f>
        <v>0</v>
      </c>
      <c r="O165" s="170">
        <v>4</v>
      </c>
      <c r="BA165" s="185">
        <f>SUM(BA149:BA164)</f>
        <v>0</v>
      </c>
      <c r="BB165" s="185">
        <f>SUM(BB149:BB164)</f>
        <v>0</v>
      </c>
      <c r="BC165" s="185">
        <f>SUM(BC149:BC164)</f>
        <v>0</v>
      </c>
      <c r="BD165" s="185">
        <f>SUM(BD149:BD164)</f>
        <v>0</v>
      </c>
      <c r="BE165" s="185">
        <f>SUM(BE149:BE164)</f>
        <v>0</v>
      </c>
    </row>
    <row r="166" spans="1:104" x14ac:dyDescent="0.2">
      <c r="A166" s="163" t="s">
        <v>74</v>
      </c>
      <c r="B166" s="164" t="s">
        <v>368</v>
      </c>
      <c r="C166" s="165" t="s">
        <v>369</v>
      </c>
      <c r="D166" s="166"/>
      <c r="E166" s="167"/>
      <c r="F166" s="167"/>
      <c r="G166" s="168"/>
      <c r="H166" s="169"/>
      <c r="I166" s="169"/>
      <c r="O166" s="170">
        <v>1</v>
      </c>
    </row>
    <row r="167" spans="1:104" x14ac:dyDescent="0.2">
      <c r="A167" s="171">
        <v>124</v>
      </c>
      <c r="B167" s="172" t="s">
        <v>370</v>
      </c>
      <c r="C167" s="173" t="s">
        <v>371</v>
      </c>
      <c r="D167" s="174" t="s">
        <v>85</v>
      </c>
      <c r="E167" s="175">
        <v>6</v>
      </c>
      <c r="F167" s="175"/>
      <c r="G167" s="176">
        <f t="shared" ref="G167:G172" si="48">E167*F167</f>
        <v>0</v>
      </c>
      <c r="O167" s="170">
        <v>2</v>
      </c>
      <c r="AA167" s="146">
        <v>1</v>
      </c>
      <c r="AB167" s="146">
        <v>7</v>
      </c>
      <c r="AC167" s="146">
        <v>7</v>
      </c>
      <c r="AZ167" s="146">
        <v>2</v>
      </c>
      <c r="BA167" s="146">
        <f t="shared" ref="BA167:BA172" si="49">IF(AZ167=1,G167,0)</f>
        <v>0</v>
      </c>
      <c r="BB167" s="146">
        <f t="shared" ref="BB167:BB172" si="50">IF(AZ167=2,G167,0)</f>
        <v>0</v>
      </c>
      <c r="BC167" s="146">
        <f t="shared" ref="BC167:BC172" si="51">IF(AZ167=3,G167,0)</f>
        <v>0</v>
      </c>
      <c r="BD167" s="146">
        <f t="shared" ref="BD167:BD172" si="52">IF(AZ167=4,G167,0)</f>
        <v>0</v>
      </c>
      <c r="BE167" s="146">
        <f t="shared" ref="BE167:BE172" si="53">IF(AZ167=5,G167,0)</f>
        <v>0</v>
      </c>
      <c r="CA167" s="177">
        <v>1</v>
      </c>
      <c r="CB167" s="177">
        <v>7</v>
      </c>
      <c r="CZ167" s="146">
        <v>0</v>
      </c>
    </row>
    <row r="168" spans="1:104" x14ac:dyDescent="0.2">
      <c r="A168" s="171">
        <v>125</v>
      </c>
      <c r="B168" s="172" t="s">
        <v>372</v>
      </c>
      <c r="C168" s="173" t="s">
        <v>373</v>
      </c>
      <c r="D168" s="174" t="s">
        <v>85</v>
      </c>
      <c r="E168" s="175">
        <v>6</v>
      </c>
      <c r="F168" s="175"/>
      <c r="G168" s="176">
        <f t="shared" si="48"/>
        <v>0</v>
      </c>
      <c r="O168" s="170">
        <v>2</v>
      </c>
      <c r="AA168" s="146">
        <v>1</v>
      </c>
      <c r="AB168" s="146">
        <v>7</v>
      </c>
      <c r="AC168" s="146">
        <v>7</v>
      </c>
      <c r="AZ168" s="146">
        <v>2</v>
      </c>
      <c r="BA168" s="146">
        <f t="shared" si="49"/>
        <v>0</v>
      </c>
      <c r="BB168" s="146">
        <f t="shared" si="50"/>
        <v>0</v>
      </c>
      <c r="BC168" s="146">
        <f t="shared" si="51"/>
        <v>0</v>
      </c>
      <c r="BD168" s="146">
        <f t="shared" si="52"/>
        <v>0</v>
      </c>
      <c r="BE168" s="146">
        <f t="shared" si="53"/>
        <v>0</v>
      </c>
      <c r="CA168" s="177">
        <v>1</v>
      </c>
      <c r="CB168" s="177">
        <v>7</v>
      </c>
      <c r="CZ168" s="146">
        <v>0</v>
      </c>
    </row>
    <row r="169" spans="1:104" x14ac:dyDescent="0.2">
      <c r="A169" s="171">
        <v>126</v>
      </c>
      <c r="B169" s="172" t="s">
        <v>374</v>
      </c>
      <c r="C169" s="173" t="s">
        <v>375</v>
      </c>
      <c r="D169" s="174" t="s">
        <v>85</v>
      </c>
      <c r="E169" s="175">
        <v>6</v>
      </c>
      <c r="F169" s="175"/>
      <c r="G169" s="176">
        <f t="shared" si="48"/>
        <v>0</v>
      </c>
      <c r="O169" s="170">
        <v>2</v>
      </c>
      <c r="AA169" s="146">
        <v>1</v>
      </c>
      <c r="AB169" s="146">
        <v>7</v>
      </c>
      <c r="AC169" s="146">
        <v>7</v>
      </c>
      <c r="AZ169" s="146">
        <v>2</v>
      </c>
      <c r="BA169" s="146">
        <f t="shared" si="49"/>
        <v>0</v>
      </c>
      <c r="BB169" s="146">
        <f t="shared" si="50"/>
        <v>0</v>
      </c>
      <c r="BC169" s="146">
        <f t="shared" si="51"/>
        <v>0</v>
      </c>
      <c r="BD169" s="146">
        <f t="shared" si="52"/>
        <v>0</v>
      </c>
      <c r="BE169" s="146">
        <f t="shared" si="53"/>
        <v>0</v>
      </c>
      <c r="CA169" s="177">
        <v>1</v>
      </c>
      <c r="CB169" s="177">
        <v>7</v>
      </c>
      <c r="CZ169" s="146">
        <v>0</v>
      </c>
    </row>
    <row r="170" spans="1:104" x14ac:dyDescent="0.2">
      <c r="A170" s="171">
        <v>127</v>
      </c>
      <c r="B170" s="172" t="s">
        <v>376</v>
      </c>
      <c r="C170" s="173" t="s">
        <v>377</v>
      </c>
      <c r="D170" s="174" t="s">
        <v>85</v>
      </c>
      <c r="E170" s="175">
        <v>3</v>
      </c>
      <c r="F170" s="175"/>
      <c r="G170" s="176">
        <f t="shared" si="48"/>
        <v>0</v>
      </c>
      <c r="O170" s="170">
        <v>2</v>
      </c>
      <c r="AA170" s="146">
        <v>1</v>
      </c>
      <c r="AB170" s="146">
        <v>7</v>
      </c>
      <c r="AC170" s="146">
        <v>7</v>
      </c>
      <c r="AZ170" s="146">
        <v>2</v>
      </c>
      <c r="BA170" s="146">
        <f t="shared" si="49"/>
        <v>0</v>
      </c>
      <c r="BB170" s="146">
        <f t="shared" si="50"/>
        <v>0</v>
      </c>
      <c r="BC170" s="146">
        <f t="shared" si="51"/>
        <v>0</v>
      </c>
      <c r="BD170" s="146">
        <f t="shared" si="52"/>
        <v>0</v>
      </c>
      <c r="BE170" s="146">
        <f t="shared" si="53"/>
        <v>0</v>
      </c>
      <c r="CA170" s="177">
        <v>1</v>
      </c>
      <c r="CB170" s="177">
        <v>7</v>
      </c>
      <c r="CZ170" s="146">
        <v>5.0000000000000001E-4</v>
      </c>
    </row>
    <row r="171" spans="1:104" x14ac:dyDescent="0.2">
      <c r="A171" s="171">
        <v>128</v>
      </c>
      <c r="B171" s="172" t="s">
        <v>378</v>
      </c>
      <c r="C171" s="173" t="s">
        <v>379</v>
      </c>
      <c r="D171" s="174" t="s">
        <v>85</v>
      </c>
      <c r="E171" s="175">
        <v>1</v>
      </c>
      <c r="F171" s="175"/>
      <c r="G171" s="176">
        <f t="shared" si="48"/>
        <v>0</v>
      </c>
      <c r="O171" s="170">
        <v>2</v>
      </c>
      <c r="AA171" s="146">
        <v>1</v>
      </c>
      <c r="AB171" s="146">
        <v>7</v>
      </c>
      <c r="AC171" s="146">
        <v>7</v>
      </c>
      <c r="AZ171" s="146">
        <v>2</v>
      </c>
      <c r="BA171" s="146">
        <f t="shared" si="49"/>
        <v>0</v>
      </c>
      <c r="BB171" s="146">
        <f t="shared" si="50"/>
        <v>0</v>
      </c>
      <c r="BC171" s="146">
        <f t="shared" si="51"/>
        <v>0</v>
      </c>
      <c r="BD171" s="146">
        <f t="shared" si="52"/>
        <v>0</v>
      </c>
      <c r="BE171" s="146">
        <f t="shared" si="53"/>
        <v>0</v>
      </c>
      <c r="CA171" s="177">
        <v>1</v>
      </c>
      <c r="CB171" s="177">
        <v>7</v>
      </c>
      <c r="CZ171" s="146">
        <v>3.4000000000000002E-4</v>
      </c>
    </row>
    <row r="172" spans="1:104" x14ac:dyDescent="0.2">
      <c r="A172" s="171">
        <v>129</v>
      </c>
      <c r="B172" s="172" t="s">
        <v>380</v>
      </c>
      <c r="C172" s="173" t="s">
        <v>381</v>
      </c>
      <c r="D172" s="174" t="s">
        <v>85</v>
      </c>
      <c r="E172" s="175">
        <v>6</v>
      </c>
      <c r="F172" s="175"/>
      <c r="G172" s="176">
        <f t="shared" si="48"/>
        <v>0</v>
      </c>
      <c r="O172" s="170">
        <v>2</v>
      </c>
      <c r="AA172" s="146">
        <v>1</v>
      </c>
      <c r="AB172" s="146">
        <v>7</v>
      </c>
      <c r="AC172" s="146">
        <v>7</v>
      </c>
      <c r="AZ172" s="146">
        <v>2</v>
      </c>
      <c r="BA172" s="146">
        <f t="shared" si="49"/>
        <v>0</v>
      </c>
      <c r="BB172" s="146">
        <f t="shared" si="50"/>
        <v>0</v>
      </c>
      <c r="BC172" s="146">
        <f t="shared" si="51"/>
        <v>0</v>
      </c>
      <c r="BD172" s="146">
        <f t="shared" si="52"/>
        <v>0</v>
      </c>
      <c r="BE172" s="146">
        <f t="shared" si="53"/>
        <v>0</v>
      </c>
      <c r="CA172" s="177">
        <v>1</v>
      </c>
      <c r="CB172" s="177">
        <v>7</v>
      </c>
      <c r="CZ172" s="146">
        <v>0</v>
      </c>
    </row>
    <row r="173" spans="1:104" x14ac:dyDescent="0.2">
      <c r="A173" s="178"/>
      <c r="B173" s="179" t="s">
        <v>77</v>
      </c>
      <c r="C173" s="180" t="str">
        <f>CONCATENATE(B166," ",C166)</f>
        <v>734 Armatury</v>
      </c>
      <c r="D173" s="181"/>
      <c r="E173" s="182"/>
      <c r="F173" s="183"/>
      <c r="G173" s="184">
        <f>SUM(G166:G172)</f>
        <v>0</v>
      </c>
      <c r="O173" s="170">
        <v>4</v>
      </c>
      <c r="BA173" s="185">
        <f>SUM(BA166:BA172)</f>
        <v>0</v>
      </c>
      <c r="BB173" s="185">
        <f>SUM(BB166:BB172)</f>
        <v>0</v>
      </c>
      <c r="BC173" s="185">
        <f>SUM(BC166:BC172)</f>
        <v>0</v>
      </c>
      <c r="BD173" s="185">
        <f>SUM(BD166:BD172)</f>
        <v>0</v>
      </c>
      <c r="BE173" s="185">
        <f>SUM(BE166:BE172)</f>
        <v>0</v>
      </c>
    </row>
    <row r="174" spans="1:104" x14ac:dyDescent="0.2">
      <c r="A174" s="163" t="s">
        <v>74</v>
      </c>
      <c r="B174" s="164" t="s">
        <v>382</v>
      </c>
      <c r="C174" s="165" t="s">
        <v>383</v>
      </c>
      <c r="D174" s="166"/>
      <c r="E174" s="167"/>
      <c r="F174" s="167"/>
      <c r="G174" s="168"/>
      <c r="H174" s="169"/>
      <c r="I174" s="169"/>
      <c r="O174" s="170">
        <v>1</v>
      </c>
    </row>
    <row r="175" spans="1:104" x14ac:dyDescent="0.2">
      <c r="A175" s="171">
        <v>130</v>
      </c>
      <c r="B175" s="172" t="s">
        <v>384</v>
      </c>
      <c r="C175" s="173" t="s">
        <v>385</v>
      </c>
      <c r="D175" s="174" t="s">
        <v>90</v>
      </c>
      <c r="E175" s="175">
        <v>6.16</v>
      </c>
      <c r="F175" s="175"/>
      <c r="G175" s="176">
        <f t="shared" ref="G175:G182" si="54">E175*F175</f>
        <v>0</v>
      </c>
      <c r="O175" s="170">
        <v>2</v>
      </c>
      <c r="AA175" s="146">
        <v>1</v>
      </c>
      <c r="AB175" s="146">
        <v>7</v>
      </c>
      <c r="AC175" s="146">
        <v>7</v>
      </c>
      <c r="AZ175" s="146">
        <v>2</v>
      </c>
      <c r="BA175" s="146">
        <f t="shared" ref="BA175:BA182" si="55">IF(AZ175=1,G175,0)</f>
        <v>0</v>
      </c>
      <c r="BB175" s="146">
        <f t="shared" ref="BB175:BB182" si="56">IF(AZ175=2,G175,0)</f>
        <v>0</v>
      </c>
      <c r="BC175" s="146">
        <f t="shared" ref="BC175:BC182" si="57">IF(AZ175=3,G175,0)</f>
        <v>0</v>
      </c>
      <c r="BD175" s="146">
        <f t="shared" ref="BD175:BD182" si="58">IF(AZ175=4,G175,0)</f>
        <v>0</v>
      </c>
      <c r="BE175" s="146">
        <f t="shared" ref="BE175:BE182" si="59">IF(AZ175=5,G175,0)</f>
        <v>0</v>
      </c>
      <c r="CA175" s="177">
        <v>1</v>
      </c>
      <c r="CB175" s="177">
        <v>7</v>
      </c>
      <c r="CZ175" s="146">
        <v>0</v>
      </c>
    </row>
    <row r="176" spans="1:104" x14ac:dyDescent="0.2">
      <c r="A176" s="171">
        <v>131</v>
      </c>
      <c r="B176" s="172" t="s">
        <v>386</v>
      </c>
      <c r="C176" s="173" t="s">
        <v>387</v>
      </c>
      <c r="D176" s="174" t="s">
        <v>85</v>
      </c>
      <c r="E176" s="175">
        <v>4</v>
      </c>
      <c r="F176" s="175"/>
      <c r="G176" s="176">
        <f t="shared" si="54"/>
        <v>0</v>
      </c>
      <c r="O176" s="170">
        <v>2</v>
      </c>
      <c r="AA176" s="146">
        <v>1</v>
      </c>
      <c r="AB176" s="146">
        <v>7</v>
      </c>
      <c r="AC176" s="146">
        <v>7</v>
      </c>
      <c r="AZ176" s="146">
        <v>2</v>
      </c>
      <c r="BA176" s="146">
        <f t="shared" si="55"/>
        <v>0</v>
      </c>
      <c r="BB176" s="146">
        <f t="shared" si="56"/>
        <v>0</v>
      </c>
      <c r="BC176" s="146">
        <f t="shared" si="57"/>
        <v>0</v>
      </c>
      <c r="BD176" s="146">
        <f t="shared" si="58"/>
        <v>0</v>
      </c>
      <c r="BE176" s="146">
        <f t="shared" si="59"/>
        <v>0</v>
      </c>
      <c r="CA176" s="177">
        <v>1</v>
      </c>
      <c r="CB176" s="177">
        <v>7</v>
      </c>
      <c r="CZ176" s="146">
        <v>6.6119999999999998E-2</v>
      </c>
    </row>
    <row r="177" spans="1:104" x14ac:dyDescent="0.2">
      <c r="A177" s="171">
        <v>132</v>
      </c>
      <c r="B177" s="172" t="s">
        <v>388</v>
      </c>
      <c r="C177" s="173" t="s">
        <v>389</v>
      </c>
      <c r="D177" s="174" t="s">
        <v>85</v>
      </c>
      <c r="E177" s="175">
        <v>1</v>
      </c>
      <c r="F177" s="175"/>
      <c r="G177" s="176">
        <f t="shared" si="54"/>
        <v>0</v>
      </c>
      <c r="O177" s="170">
        <v>2</v>
      </c>
      <c r="AA177" s="146">
        <v>1</v>
      </c>
      <c r="AB177" s="146">
        <v>7</v>
      </c>
      <c r="AC177" s="146">
        <v>7</v>
      </c>
      <c r="AZ177" s="146">
        <v>2</v>
      </c>
      <c r="BA177" s="146">
        <f t="shared" si="55"/>
        <v>0</v>
      </c>
      <c r="BB177" s="146">
        <f t="shared" si="56"/>
        <v>0</v>
      </c>
      <c r="BC177" s="146">
        <f t="shared" si="57"/>
        <v>0</v>
      </c>
      <c r="BD177" s="146">
        <f t="shared" si="58"/>
        <v>0</v>
      </c>
      <c r="BE177" s="146">
        <f t="shared" si="59"/>
        <v>0</v>
      </c>
      <c r="CA177" s="177">
        <v>1</v>
      </c>
      <c r="CB177" s="177">
        <v>7</v>
      </c>
      <c r="CZ177" s="146">
        <v>7.714E-2</v>
      </c>
    </row>
    <row r="178" spans="1:104" x14ac:dyDescent="0.2">
      <c r="A178" s="171">
        <v>133</v>
      </c>
      <c r="B178" s="172" t="s">
        <v>390</v>
      </c>
      <c r="C178" s="173" t="s">
        <v>391</v>
      </c>
      <c r="D178" s="174" t="s">
        <v>85</v>
      </c>
      <c r="E178" s="175">
        <v>1</v>
      </c>
      <c r="F178" s="175"/>
      <c r="G178" s="176">
        <f t="shared" si="54"/>
        <v>0</v>
      </c>
      <c r="O178" s="170">
        <v>2</v>
      </c>
      <c r="AA178" s="146">
        <v>1</v>
      </c>
      <c r="AB178" s="146">
        <v>7</v>
      </c>
      <c r="AC178" s="146">
        <v>7</v>
      </c>
      <c r="AZ178" s="146">
        <v>2</v>
      </c>
      <c r="BA178" s="146">
        <f t="shared" si="55"/>
        <v>0</v>
      </c>
      <c r="BB178" s="146">
        <f t="shared" si="56"/>
        <v>0</v>
      </c>
      <c r="BC178" s="146">
        <f t="shared" si="57"/>
        <v>0</v>
      </c>
      <c r="BD178" s="146">
        <f t="shared" si="58"/>
        <v>0</v>
      </c>
      <c r="BE178" s="146">
        <f t="shared" si="59"/>
        <v>0</v>
      </c>
      <c r="CA178" s="177">
        <v>1</v>
      </c>
      <c r="CB178" s="177">
        <v>7</v>
      </c>
      <c r="CZ178" s="146">
        <v>8.8160000000000002E-2</v>
      </c>
    </row>
    <row r="179" spans="1:104" x14ac:dyDescent="0.2">
      <c r="A179" s="171">
        <v>134</v>
      </c>
      <c r="B179" s="172" t="s">
        <v>392</v>
      </c>
      <c r="C179" s="173" t="s">
        <v>393</v>
      </c>
      <c r="D179" s="174" t="s">
        <v>85</v>
      </c>
      <c r="E179" s="175">
        <v>6</v>
      </c>
      <c r="F179" s="175"/>
      <c r="G179" s="176">
        <f t="shared" si="54"/>
        <v>0</v>
      </c>
      <c r="O179" s="170">
        <v>2</v>
      </c>
      <c r="AA179" s="146">
        <v>1</v>
      </c>
      <c r="AB179" s="146">
        <v>7</v>
      </c>
      <c r="AC179" s="146">
        <v>7</v>
      </c>
      <c r="AZ179" s="146">
        <v>2</v>
      </c>
      <c r="BA179" s="146">
        <f t="shared" si="55"/>
        <v>0</v>
      </c>
      <c r="BB179" s="146">
        <f t="shared" si="56"/>
        <v>0</v>
      </c>
      <c r="BC179" s="146">
        <f t="shared" si="57"/>
        <v>0</v>
      </c>
      <c r="BD179" s="146">
        <f t="shared" si="58"/>
        <v>0</v>
      </c>
      <c r="BE179" s="146">
        <f t="shared" si="59"/>
        <v>0</v>
      </c>
      <c r="CA179" s="177">
        <v>1</v>
      </c>
      <c r="CB179" s="177">
        <v>7</v>
      </c>
      <c r="CZ179" s="146">
        <v>0</v>
      </c>
    </row>
    <row r="180" spans="1:104" x14ac:dyDescent="0.2">
      <c r="A180" s="171">
        <v>135</v>
      </c>
      <c r="B180" s="172" t="s">
        <v>394</v>
      </c>
      <c r="C180" s="173" t="s">
        <v>395</v>
      </c>
      <c r="D180" s="174" t="s">
        <v>85</v>
      </c>
      <c r="E180" s="175">
        <v>6</v>
      </c>
      <c r="F180" s="175"/>
      <c r="G180" s="176">
        <f t="shared" si="54"/>
        <v>0</v>
      </c>
      <c r="O180" s="170">
        <v>2</v>
      </c>
      <c r="AA180" s="146">
        <v>1</v>
      </c>
      <c r="AB180" s="146">
        <v>7</v>
      </c>
      <c r="AC180" s="146">
        <v>7</v>
      </c>
      <c r="AZ180" s="146">
        <v>2</v>
      </c>
      <c r="BA180" s="146">
        <f t="shared" si="55"/>
        <v>0</v>
      </c>
      <c r="BB180" s="146">
        <f t="shared" si="56"/>
        <v>0</v>
      </c>
      <c r="BC180" s="146">
        <f t="shared" si="57"/>
        <v>0</v>
      </c>
      <c r="BD180" s="146">
        <f t="shared" si="58"/>
        <v>0</v>
      </c>
      <c r="BE180" s="146">
        <f t="shared" si="59"/>
        <v>0</v>
      </c>
      <c r="CA180" s="177">
        <v>1</v>
      </c>
      <c r="CB180" s="177">
        <v>7</v>
      </c>
      <c r="CZ180" s="146">
        <v>0</v>
      </c>
    </row>
    <row r="181" spans="1:104" x14ac:dyDescent="0.2">
      <c r="A181" s="171">
        <v>136</v>
      </c>
      <c r="B181" s="172" t="s">
        <v>396</v>
      </c>
      <c r="C181" s="173" t="s">
        <v>397</v>
      </c>
      <c r="D181" s="174" t="s">
        <v>85</v>
      </c>
      <c r="E181" s="175">
        <v>24</v>
      </c>
      <c r="F181" s="175"/>
      <c r="G181" s="176">
        <f t="shared" si="54"/>
        <v>0</v>
      </c>
      <c r="O181" s="170">
        <v>2</v>
      </c>
      <c r="AA181" s="146">
        <v>1</v>
      </c>
      <c r="AB181" s="146">
        <v>7</v>
      </c>
      <c r="AC181" s="146">
        <v>7</v>
      </c>
      <c r="AZ181" s="146">
        <v>2</v>
      </c>
      <c r="BA181" s="146">
        <f t="shared" si="55"/>
        <v>0</v>
      </c>
      <c r="BB181" s="146">
        <f t="shared" si="56"/>
        <v>0</v>
      </c>
      <c r="BC181" s="146">
        <f t="shared" si="57"/>
        <v>0</v>
      </c>
      <c r="BD181" s="146">
        <f t="shared" si="58"/>
        <v>0</v>
      </c>
      <c r="BE181" s="146">
        <f t="shared" si="59"/>
        <v>0</v>
      </c>
      <c r="CA181" s="177">
        <v>1</v>
      </c>
      <c r="CB181" s="177">
        <v>7</v>
      </c>
      <c r="CZ181" s="146">
        <v>1.0000000000000001E-5</v>
      </c>
    </row>
    <row r="182" spans="1:104" x14ac:dyDescent="0.2">
      <c r="A182" s="171">
        <v>137</v>
      </c>
      <c r="B182" s="172" t="s">
        <v>398</v>
      </c>
      <c r="C182" s="173" t="s">
        <v>399</v>
      </c>
      <c r="D182" s="174" t="s">
        <v>112</v>
      </c>
      <c r="E182" s="175">
        <v>1</v>
      </c>
      <c r="F182" s="175"/>
      <c r="G182" s="176">
        <f t="shared" si="54"/>
        <v>0</v>
      </c>
      <c r="O182" s="170">
        <v>2</v>
      </c>
      <c r="AA182" s="146">
        <v>1</v>
      </c>
      <c r="AB182" s="146">
        <v>5</v>
      </c>
      <c r="AC182" s="146">
        <v>5</v>
      </c>
      <c r="AZ182" s="146">
        <v>2</v>
      </c>
      <c r="BA182" s="146">
        <f t="shared" si="55"/>
        <v>0</v>
      </c>
      <c r="BB182" s="146">
        <f t="shared" si="56"/>
        <v>0</v>
      </c>
      <c r="BC182" s="146">
        <f t="shared" si="57"/>
        <v>0</v>
      </c>
      <c r="BD182" s="146">
        <f t="shared" si="58"/>
        <v>0</v>
      </c>
      <c r="BE182" s="146">
        <f t="shared" si="59"/>
        <v>0</v>
      </c>
      <c r="CA182" s="177">
        <v>1</v>
      </c>
      <c r="CB182" s="177">
        <v>5</v>
      </c>
      <c r="CZ182" s="146">
        <v>0</v>
      </c>
    </row>
    <row r="183" spans="1:104" x14ac:dyDescent="0.2">
      <c r="A183" s="178"/>
      <c r="B183" s="179" t="s">
        <v>77</v>
      </c>
      <c r="C183" s="180" t="str">
        <f>CONCATENATE(B174," ",C174)</f>
        <v>735 Otopná tělesa</v>
      </c>
      <c r="D183" s="181"/>
      <c r="E183" s="182"/>
      <c r="F183" s="183"/>
      <c r="G183" s="184">
        <f>SUM(G174:G182)</f>
        <v>0</v>
      </c>
      <c r="O183" s="170">
        <v>4</v>
      </c>
      <c r="BA183" s="185">
        <f>SUM(BA174:BA182)</f>
        <v>0</v>
      </c>
      <c r="BB183" s="185">
        <f>SUM(BB174:BB182)</f>
        <v>0</v>
      </c>
      <c r="BC183" s="185">
        <f>SUM(BC174:BC182)</f>
        <v>0</v>
      </c>
      <c r="BD183" s="185">
        <f>SUM(BD174:BD182)</f>
        <v>0</v>
      </c>
      <c r="BE183" s="185">
        <f>SUM(BE174:BE182)</f>
        <v>0</v>
      </c>
    </row>
    <row r="184" spans="1:104" x14ac:dyDescent="0.2">
      <c r="A184" s="163" t="s">
        <v>74</v>
      </c>
      <c r="B184" s="164" t="s">
        <v>400</v>
      </c>
      <c r="C184" s="165" t="s">
        <v>401</v>
      </c>
      <c r="D184" s="166"/>
      <c r="E184" s="167"/>
      <c r="F184" s="167"/>
      <c r="G184" s="168"/>
      <c r="H184" s="169"/>
      <c r="I184" s="169"/>
      <c r="O184" s="170">
        <v>1</v>
      </c>
    </row>
    <row r="185" spans="1:104" x14ac:dyDescent="0.2">
      <c r="A185" s="171">
        <v>138</v>
      </c>
      <c r="B185" s="172" t="s">
        <v>402</v>
      </c>
      <c r="C185" s="173" t="s">
        <v>403</v>
      </c>
      <c r="D185" s="174" t="s">
        <v>90</v>
      </c>
      <c r="E185" s="175">
        <v>9.7200000000000006</v>
      </c>
      <c r="F185" s="175"/>
      <c r="G185" s="176">
        <f>E185*F185</f>
        <v>0</v>
      </c>
      <c r="O185" s="170">
        <v>2</v>
      </c>
      <c r="AA185" s="146">
        <v>1</v>
      </c>
      <c r="AB185" s="146">
        <v>7</v>
      </c>
      <c r="AC185" s="146">
        <v>7</v>
      </c>
      <c r="AZ185" s="146">
        <v>2</v>
      </c>
      <c r="BA185" s="146">
        <f>IF(AZ185=1,G185,0)</f>
        <v>0</v>
      </c>
      <c r="BB185" s="146">
        <f>IF(AZ185=2,G185,0)</f>
        <v>0</v>
      </c>
      <c r="BC185" s="146">
        <f>IF(AZ185=3,G185,0)</f>
        <v>0</v>
      </c>
      <c r="BD185" s="146">
        <f>IF(AZ185=4,G185,0)</f>
        <v>0</v>
      </c>
      <c r="BE185" s="146">
        <f>IF(AZ185=5,G185,0)</f>
        <v>0</v>
      </c>
      <c r="CA185" s="177">
        <v>1</v>
      </c>
      <c r="CB185" s="177">
        <v>7</v>
      </c>
      <c r="CZ185" s="146">
        <v>0</v>
      </c>
    </row>
    <row r="186" spans="1:104" x14ac:dyDescent="0.2">
      <c r="A186" s="171">
        <v>139</v>
      </c>
      <c r="B186" s="172" t="s">
        <v>404</v>
      </c>
      <c r="C186" s="173" t="s">
        <v>405</v>
      </c>
      <c r="D186" s="174" t="s">
        <v>76</v>
      </c>
      <c r="E186" s="175">
        <v>5</v>
      </c>
      <c r="F186" s="175"/>
      <c r="G186" s="176">
        <f>E186*F186</f>
        <v>0</v>
      </c>
      <c r="O186" s="170">
        <v>2</v>
      </c>
      <c r="AA186" s="146">
        <v>1</v>
      </c>
      <c r="AB186" s="146">
        <v>7</v>
      </c>
      <c r="AC186" s="146">
        <v>7</v>
      </c>
      <c r="AZ186" s="146">
        <v>2</v>
      </c>
      <c r="BA186" s="146">
        <f>IF(AZ186=1,G186,0)</f>
        <v>0</v>
      </c>
      <c r="BB186" s="146">
        <f>IF(AZ186=2,G186,0)</f>
        <v>0</v>
      </c>
      <c r="BC186" s="146">
        <f>IF(AZ186=3,G186,0)</f>
        <v>0</v>
      </c>
      <c r="BD186" s="146">
        <f>IF(AZ186=4,G186,0)</f>
        <v>0</v>
      </c>
      <c r="BE186" s="146">
        <f>IF(AZ186=5,G186,0)</f>
        <v>0</v>
      </c>
      <c r="CA186" s="177">
        <v>1</v>
      </c>
      <c r="CB186" s="177">
        <v>7</v>
      </c>
      <c r="CZ186" s="146">
        <v>0</v>
      </c>
    </row>
    <row r="187" spans="1:104" x14ac:dyDescent="0.2">
      <c r="A187" s="171">
        <v>140</v>
      </c>
      <c r="B187" s="172" t="s">
        <v>406</v>
      </c>
      <c r="C187" s="173" t="s">
        <v>407</v>
      </c>
      <c r="D187" s="174" t="s">
        <v>62</v>
      </c>
      <c r="E187" s="175">
        <v>1</v>
      </c>
      <c r="F187" s="175"/>
      <c r="G187" s="176">
        <f>E187*F187</f>
        <v>0</v>
      </c>
      <c r="O187" s="170">
        <v>2</v>
      </c>
      <c r="AA187" s="146">
        <v>1</v>
      </c>
      <c r="AB187" s="146">
        <v>7</v>
      </c>
      <c r="AC187" s="146">
        <v>7</v>
      </c>
      <c r="AZ187" s="146">
        <v>2</v>
      </c>
      <c r="BA187" s="146">
        <f>IF(AZ187=1,G187,0)</f>
        <v>0</v>
      </c>
      <c r="BB187" s="146">
        <f>IF(AZ187=2,G187,0)</f>
        <v>0</v>
      </c>
      <c r="BC187" s="146">
        <f>IF(AZ187=3,G187,0)</f>
        <v>0</v>
      </c>
      <c r="BD187" s="146">
        <f>IF(AZ187=4,G187,0)</f>
        <v>0</v>
      </c>
      <c r="BE187" s="146">
        <f>IF(AZ187=5,G187,0)</f>
        <v>0</v>
      </c>
      <c r="CA187" s="177">
        <v>1</v>
      </c>
      <c r="CB187" s="177">
        <v>7</v>
      </c>
      <c r="CZ187" s="146">
        <v>0</v>
      </c>
    </row>
    <row r="188" spans="1:104" x14ac:dyDescent="0.2">
      <c r="A188" s="171">
        <v>141</v>
      </c>
      <c r="B188" s="172" t="s">
        <v>408</v>
      </c>
      <c r="C188" s="173" t="s">
        <v>409</v>
      </c>
      <c r="D188" s="174" t="s">
        <v>85</v>
      </c>
      <c r="E188" s="175">
        <v>1</v>
      </c>
      <c r="F188" s="175"/>
      <c r="G188" s="176">
        <f>E188*F188</f>
        <v>0</v>
      </c>
      <c r="O188" s="170">
        <v>2</v>
      </c>
      <c r="AA188" s="146">
        <v>12</v>
      </c>
      <c r="AB188" s="146">
        <v>0</v>
      </c>
      <c r="AC188" s="146">
        <v>113</v>
      </c>
      <c r="AZ188" s="146">
        <v>2</v>
      </c>
      <c r="BA188" s="146">
        <f>IF(AZ188=1,G188,0)</f>
        <v>0</v>
      </c>
      <c r="BB188" s="146">
        <f>IF(AZ188=2,G188,0)</f>
        <v>0</v>
      </c>
      <c r="BC188" s="146">
        <f>IF(AZ188=3,G188,0)</f>
        <v>0</v>
      </c>
      <c r="BD188" s="146">
        <f>IF(AZ188=4,G188,0)</f>
        <v>0</v>
      </c>
      <c r="BE188" s="146">
        <f>IF(AZ188=5,G188,0)</f>
        <v>0</v>
      </c>
      <c r="CA188" s="177">
        <v>12</v>
      </c>
      <c r="CB188" s="177">
        <v>0</v>
      </c>
      <c r="CZ188" s="146">
        <v>0</v>
      </c>
    </row>
    <row r="189" spans="1:104" ht="22.5" x14ac:dyDescent="0.2">
      <c r="A189" s="171">
        <v>142</v>
      </c>
      <c r="B189" s="172" t="s">
        <v>410</v>
      </c>
      <c r="C189" s="173" t="s">
        <v>411</v>
      </c>
      <c r="D189" s="174" t="s">
        <v>101</v>
      </c>
      <c r="E189" s="175">
        <v>50</v>
      </c>
      <c r="F189" s="175"/>
      <c r="G189" s="176">
        <f>E189*F189</f>
        <v>0</v>
      </c>
      <c r="O189" s="170">
        <v>2</v>
      </c>
      <c r="AA189" s="146">
        <v>12</v>
      </c>
      <c r="AB189" s="146">
        <v>0</v>
      </c>
      <c r="AC189" s="146">
        <v>114</v>
      </c>
      <c r="AZ189" s="146">
        <v>2</v>
      </c>
      <c r="BA189" s="146">
        <f>IF(AZ189=1,G189,0)</f>
        <v>0</v>
      </c>
      <c r="BB189" s="146">
        <f>IF(AZ189=2,G189,0)</f>
        <v>0</v>
      </c>
      <c r="BC189" s="146">
        <f>IF(AZ189=3,G189,0)</f>
        <v>0</v>
      </c>
      <c r="BD189" s="146">
        <f>IF(AZ189=4,G189,0)</f>
        <v>0</v>
      </c>
      <c r="BE189" s="146">
        <f>IF(AZ189=5,G189,0)</f>
        <v>0</v>
      </c>
      <c r="CA189" s="177">
        <v>12</v>
      </c>
      <c r="CB189" s="177">
        <v>0</v>
      </c>
      <c r="CZ189" s="146">
        <v>0</v>
      </c>
    </row>
    <row r="190" spans="1:104" x14ac:dyDescent="0.2">
      <c r="A190" s="178"/>
      <c r="B190" s="179" t="s">
        <v>77</v>
      </c>
      <c r="C190" s="180" t="str">
        <f>CONCATENATE(B184," ",C184)</f>
        <v>766 Konstrukce truhlářské</v>
      </c>
      <c r="D190" s="181"/>
      <c r="E190" s="182"/>
      <c r="F190" s="183"/>
      <c r="G190" s="184">
        <f>SUM(G184:G189)</f>
        <v>0</v>
      </c>
      <c r="O190" s="170">
        <v>4</v>
      </c>
      <c r="BA190" s="185">
        <f>SUM(BA184:BA189)</f>
        <v>0</v>
      </c>
      <c r="BB190" s="185">
        <f>SUM(BB184:BB189)</f>
        <v>0</v>
      </c>
      <c r="BC190" s="185">
        <f>SUM(BC184:BC189)</f>
        <v>0</v>
      </c>
      <c r="BD190" s="185">
        <f>SUM(BD184:BD189)</f>
        <v>0</v>
      </c>
      <c r="BE190" s="185">
        <f>SUM(BE184:BE189)</f>
        <v>0</v>
      </c>
    </row>
    <row r="191" spans="1:104" x14ac:dyDescent="0.2">
      <c r="A191" s="163" t="s">
        <v>74</v>
      </c>
      <c r="B191" s="164" t="s">
        <v>412</v>
      </c>
      <c r="C191" s="165" t="s">
        <v>413</v>
      </c>
      <c r="D191" s="166"/>
      <c r="E191" s="167"/>
      <c r="F191" s="167"/>
      <c r="G191" s="168"/>
      <c r="H191" s="169"/>
      <c r="I191" s="169"/>
      <c r="O191" s="170">
        <v>1</v>
      </c>
    </row>
    <row r="192" spans="1:104" x14ac:dyDescent="0.2">
      <c r="A192" s="171">
        <v>143</v>
      </c>
      <c r="B192" s="172" t="s">
        <v>414</v>
      </c>
      <c r="C192" s="173" t="s">
        <v>415</v>
      </c>
      <c r="D192" s="174" t="s">
        <v>101</v>
      </c>
      <c r="E192" s="175">
        <v>4</v>
      </c>
      <c r="F192" s="175"/>
      <c r="G192" s="176">
        <f t="shared" ref="G192:G201" si="60">E192*F192</f>
        <v>0</v>
      </c>
      <c r="O192" s="170">
        <v>2</v>
      </c>
      <c r="AA192" s="146">
        <v>1</v>
      </c>
      <c r="AB192" s="146">
        <v>7</v>
      </c>
      <c r="AC192" s="146">
        <v>7</v>
      </c>
      <c r="AZ192" s="146">
        <v>2</v>
      </c>
      <c r="BA192" s="146">
        <f t="shared" ref="BA192:BA201" si="61">IF(AZ192=1,G192,0)</f>
        <v>0</v>
      </c>
      <c r="BB192" s="146">
        <f t="shared" ref="BB192:BB201" si="62">IF(AZ192=2,G192,0)</f>
        <v>0</v>
      </c>
      <c r="BC192" s="146">
        <f t="shared" ref="BC192:BC201" si="63">IF(AZ192=3,G192,0)</f>
        <v>0</v>
      </c>
      <c r="BD192" s="146">
        <f t="shared" ref="BD192:BD201" si="64">IF(AZ192=4,G192,0)</f>
        <v>0</v>
      </c>
      <c r="BE192" s="146">
        <f t="shared" ref="BE192:BE201" si="65">IF(AZ192=5,G192,0)</f>
        <v>0</v>
      </c>
      <c r="CA192" s="177">
        <v>1</v>
      </c>
      <c r="CB192" s="177">
        <v>7</v>
      </c>
      <c r="CZ192" s="146">
        <v>0</v>
      </c>
    </row>
    <row r="193" spans="1:104" x14ac:dyDescent="0.2">
      <c r="A193" s="171">
        <v>144</v>
      </c>
      <c r="B193" s="172" t="s">
        <v>416</v>
      </c>
      <c r="C193" s="173" t="s">
        <v>417</v>
      </c>
      <c r="D193" s="174" t="s">
        <v>101</v>
      </c>
      <c r="E193" s="175">
        <v>4</v>
      </c>
      <c r="F193" s="175"/>
      <c r="G193" s="176">
        <f t="shared" si="60"/>
        <v>0</v>
      </c>
      <c r="O193" s="170">
        <v>2</v>
      </c>
      <c r="AA193" s="146">
        <v>1</v>
      </c>
      <c r="AB193" s="146">
        <v>7</v>
      </c>
      <c r="AC193" s="146">
        <v>7</v>
      </c>
      <c r="AZ193" s="146">
        <v>2</v>
      </c>
      <c r="BA193" s="146">
        <f t="shared" si="61"/>
        <v>0</v>
      </c>
      <c r="BB193" s="146">
        <f t="shared" si="62"/>
        <v>0</v>
      </c>
      <c r="BC193" s="146">
        <f t="shared" si="63"/>
        <v>0</v>
      </c>
      <c r="BD193" s="146">
        <f t="shared" si="64"/>
        <v>0</v>
      </c>
      <c r="BE193" s="146">
        <f t="shared" si="65"/>
        <v>0</v>
      </c>
      <c r="CA193" s="177">
        <v>1</v>
      </c>
      <c r="CB193" s="177">
        <v>7</v>
      </c>
      <c r="CZ193" s="146">
        <v>0</v>
      </c>
    </row>
    <row r="194" spans="1:104" x14ac:dyDescent="0.2">
      <c r="A194" s="171">
        <v>145</v>
      </c>
      <c r="B194" s="172" t="s">
        <v>418</v>
      </c>
      <c r="C194" s="173" t="s">
        <v>419</v>
      </c>
      <c r="D194" s="174" t="s">
        <v>101</v>
      </c>
      <c r="E194" s="175">
        <v>12</v>
      </c>
      <c r="F194" s="175"/>
      <c r="G194" s="176">
        <f t="shared" si="60"/>
        <v>0</v>
      </c>
      <c r="O194" s="170">
        <v>2</v>
      </c>
      <c r="AA194" s="146">
        <v>1</v>
      </c>
      <c r="AB194" s="146">
        <v>7</v>
      </c>
      <c r="AC194" s="146">
        <v>7</v>
      </c>
      <c r="AZ194" s="146">
        <v>2</v>
      </c>
      <c r="BA194" s="146">
        <f t="shared" si="61"/>
        <v>0</v>
      </c>
      <c r="BB194" s="146">
        <f t="shared" si="62"/>
        <v>0</v>
      </c>
      <c r="BC194" s="146">
        <f t="shared" si="63"/>
        <v>0</v>
      </c>
      <c r="BD194" s="146">
        <f t="shared" si="64"/>
        <v>0</v>
      </c>
      <c r="BE194" s="146">
        <f t="shared" si="65"/>
        <v>0</v>
      </c>
      <c r="CA194" s="177">
        <v>1</v>
      </c>
      <c r="CB194" s="177">
        <v>7</v>
      </c>
      <c r="CZ194" s="146">
        <v>0</v>
      </c>
    </row>
    <row r="195" spans="1:104" x14ac:dyDescent="0.2">
      <c r="A195" s="171">
        <v>146</v>
      </c>
      <c r="B195" s="172" t="s">
        <v>420</v>
      </c>
      <c r="C195" s="173" t="s">
        <v>421</v>
      </c>
      <c r="D195" s="174" t="s">
        <v>90</v>
      </c>
      <c r="E195" s="175">
        <v>3</v>
      </c>
      <c r="F195" s="175"/>
      <c r="G195" s="176">
        <f t="shared" si="60"/>
        <v>0</v>
      </c>
      <c r="O195" s="170">
        <v>2</v>
      </c>
      <c r="AA195" s="146">
        <v>1</v>
      </c>
      <c r="AB195" s="146">
        <v>7</v>
      </c>
      <c r="AC195" s="146">
        <v>7</v>
      </c>
      <c r="AZ195" s="146">
        <v>2</v>
      </c>
      <c r="BA195" s="146">
        <f t="shared" si="61"/>
        <v>0</v>
      </c>
      <c r="BB195" s="146">
        <f t="shared" si="62"/>
        <v>0</v>
      </c>
      <c r="BC195" s="146">
        <f t="shared" si="63"/>
        <v>0</v>
      </c>
      <c r="BD195" s="146">
        <f t="shared" si="64"/>
        <v>0</v>
      </c>
      <c r="BE195" s="146">
        <f t="shared" si="65"/>
        <v>0</v>
      </c>
      <c r="CA195" s="177">
        <v>1</v>
      </c>
      <c r="CB195" s="177">
        <v>7</v>
      </c>
      <c r="CZ195" s="146">
        <v>0</v>
      </c>
    </row>
    <row r="196" spans="1:104" x14ac:dyDescent="0.2">
      <c r="A196" s="171">
        <v>147</v>
      </c>
      <c r="B196" s="172" t="s">
        <v>422</v>
      </c>
      <c r="C196" s="173" t="s">
        <v>423</v>
      </c>
      <c r="D196" s="174" t="s">
        <v>90</v>
      </c>
      <c r="E196" s="175">
        <v>3</v>
      </c>
      <c r="F196" s="175"/>
      <c r="G196" s="176">
        <f t="shared" si="60"/>
        <v>0</v>
      </c>
      <c r="O196" s="170">
        <v>2</v>
      </c>
      <c r="AA196" s="146">
        <v>1</v>
      </c>
      <c r="AB196" s="146">
        <v>7</v>
      </c>
      <c r="AC196" s="146">
        <v>7</v>
      </c>
      <c r="AZ196" s="146">
        <v>2</v>
      </c>
      <c r="BA196" s="146">
        <f t="shared" si="61"/>
        <v>0</v>
      </c>
      <c r="BB196" s="146">
        <f t="shared" si="62"/>
        <v>0</v>
      </c>
      <c r="BC196" s="146">
        <f t="shared" si="63"/>
        <v>0</v>
      </c>
      <c r="BD196" s="146">
        <f t="shared" si="64"/>
        <v>0</v>
      </c>
      <c r="BE196" s="146">
        <f t="shared" si="65"/>
        <v>0</v>
      </c>
      <c r="CA196" s="177">
        <v>1</v>
      </c>
      <c r="CB196" s="177">
        <v>7</v>
      </c>
      <c r="CZ196" s="146">
        <v>0</v>
      </c>
    </row>
    <row r="197" spans="1:104" x14ac:dyDescent="0.2">
      <c r="A197" s="171">
        <v>148</v>
      </c>
      <c r="B197" s="172" t="s">
        <v>424</v>
      </c>
      <c r="C197" s="173" t="s">
        <v>425</v>
      </c>
      <c r="D197" s="174" t="s">
        <v>90</v>
      </c>
      <c r="E197" s="175">
        <v>6.2</v>
      </c>
      <c r="F197" s="175"/>
      <c r="G197" s="176">
        <f t="shared" si="60"/>
        <v>0</v>
      </c>
      <c r="O197" s="170">
        <v>2</v>
      </c>
      <c r="AA197" s="146">
        <v>1</v>
      </c>
      <c r="AB197" s="146">
        <v>7</v>
      </c>
      <c r="AC197" s="146">
        <v>7</v>
      </c>
      <c r="AZ197" s="146">
        <v>2</v>
      </c>
      <c r="BA197" s="146">
        <f t="shared" si="61"/>
        <v>0</v>
      </c>
      <c r="BB197" s="146">
        <f t="shared" si="62"/>
        <v>0</v>
      </c>
      <c r="BC197" s="146">
        <f t="shared" si="63"/>
        <v>0</v>
      </c>
      <c r="BD197" s="146">
        <f t="shared" si="64"/>
        <v>0</v>
      </c>
      <c r="BE197" s="146">
        <f t="shared" si="65"/>
        <v>0</v>
      </c>
      <c r="CA197" s="177">
        <v>1</v>
      </c>
      <c r="CB197" s="177">
        <v>7</v>
      </c>
      <c r="CZ197" s="146">
        <v>8.3000000000000001E-4</v>
      </c>
    </row>
    <row r="198" spans="1:104" x14ac:dyDescent="0.2">
      <c r="A198" s="171">
        <v>149</v>
      </c>
      <c r="B198" s="172" t="s">
        <v>426</v>
      </c>
      <c r="C198" s="173" t="s">
        <v>427</v>
      </c>
      <c r="D198" s="174" t="s">
        <v>90</v>
      </c>
      <c r="E198" s="175">
        <v>10</v>
      </c>
      <c r="F198" s="175"/>
      <c r="G198" s="176">
        <f t="shared" si="60"/>
        <v>0</v>
      </c>
      <c r="O198" s="170">
        <v>2</v>
      </c>
      <c r="AA198" s="146">
        <v>1</v>
      </c>
      <c r="AB198" s="146">
        <v>7</v>
      </c>
      <c r="AC198" s="146">
        <v>7</v>
      </c>
      <c r="AZ198" s="146">
        <v>2</v>
      </c>
      <c r="BA198" s="146">
        <f t="shared" si="61"/>
        <v>0</v>
      </c>
      <c r="BB198" s="146">
        <f t="shared" si="62"/>
        <v>0</v>
      </c>
      <c r="BC198" s="146">
        <f t="shared" si="63"/>
        <v>0</v>
      </c>
      <c r="BD198" s="146">
        <f t="shared" si="64"/>
        <v>0</v>
      </c>
      <c r="BE198" s="146">
        <f t="shared" si="65"/>
        <v>0</v>
      </c>
      <c r="CA198" s="177">
        <v>1</v>
      </c>
      <c r="CB198" s="177">
        <v>7</v>
      </c>
      <c r="CZ198" s="146">
        <v>8.3000000000000001E-4</v>
      </c>
    </row>
    <row r="199" spans="1:104" x14ac:dyDescent="0.2">
      <c r="A199" s="171">
        <v>150</v>
      </c>
      <c r="B199" s="172" t="s">
        <v>428</v>
      </c>
      <c r="C199" s="173" t="s">
        <v>429</v>
      </c>
      <c r="D199" s="174" t="s">
        <v>149</v>
      </c>
      <c r="E199" s="175">
        <v>1</v>
      </c>
      <c r="F199" s="175"/>
      <c r="G199" s="176">
        <f t="shared" si="60"/>
        <v>0</v>
      </c>
      <c r="O199" s="170">
        <v>2</v>
      </c>
      <c r="AA199" s="146">
        <v>1</v>
      </c>
      <c r="AB199" s="146">
        <v>7</v>
      </c>
      <c r="AC199" s="146">
        <v>7</v>
      </c>
      <c r="AZ199" s="146">
        <v>2</v>
      </c>
      <c r="BA199" s="146">
        <f t="shared" si="61"/>
        <v>0</v>
      </c>
      <c r="BB199" s="146">
        <f t="shared" si="62"/>
        <v>0</v>
      </c>
      <c r="BC199" s="146">
        <f t="shared" si="63"/>
        <v>0</v>
      </c>
      <c r="BD199" s="146">
        <f t="shared" si="64"/>
        <v>0</v>
      </c>
      <c r="BE199" s="146">
        <f t="shared" si="65"/>
        <v>0</v>
      </c>
      <c r="CA199" s="177">
        <v>1</v>
      </c>
      <c r="CB199" s="177">
        <v>7</v>
      </c>
      <c r="CZ199" s="146">
        <v>0</v>
      </c>
    </row>
    <row r="200" spans="1:104" x14ac:dyDescent="0.2">
      <c r="A200" s="171">
        <v>151</v>
      </c>
      <c r="B200" s="172" t="s">
        <v>428</v>
      </c>
      <c r="C200" s="173" t="s">
        <v>429</v>
      </c>
      <c r="D200" s="174" t="s">
        <v>149</v>
      </c>
      <c r="E200" s="175">
        <v>0.05</v>
      </c>
      <c r="F200" s="175"/>
      <c r="G200" s="176">
        <f t="shared" si="60"/>
        <v>0</v>
      </c>
      <c r="O200" s="170">
        <v>2</v>
      </c>
      <c r="AA200" s="146">
        <v>1</v>
      </c>
      <c r="AB200" s="146">
        <v>7</v>
      </c>
      <c r="AC200" s="146">
        <v>7</v>
      </c>
      <c r="AZ200" s="146">
        <v>2</v>
      </c>
      <c r="BA200" s="146">
        <f t="shared" si="61"/>
        <v>0</v>
      </c>
      <c r="BB200" s="146">
        <f t="shared" si="62"/>
        <v>0</v>
      </c>
      <c r="BC200" s="146">
        <f t="shared" si="63"/>
        <v>0</v>
      </c>
      <c r="BD200" s="146">
        <f t="shared" si="64"/>
        <v>0</v>
      </c>
      <c r="BE200" s="146">
        <f t="shared" si="65"/>
        <v>0</v>
      </c>
      <c r="CA200" s="177">
        <v>1</v>
      </c>
      <c r="CB200" s="177">
        <v>7</v>
      </c>
      <c r="CZ200" s="146">
        <v>0</v>
      </c>
    </row>
    <row r="201" spans="1:104" x14ac:dyDescent="0.2">
      <c r="A201" s="171">
        <v>152</v>
      </c>
      <c r="B201" s="172" t="s">
        <v>430</v>
      </c>
      <c r="C201" s="173" t="s">
        <v>431</v>
      </c>
      <c r="D201" s="174" t="s">
        <v>90</v>
      </c>
      <c r="E201" s="175">
        <v>7.8</v>
      </c>
      <c r="F201" s="175"/>
      <c r="G201" s="176">
        <f t="shared" si="60"/>
        <v>0</v>
      </c>
      <c r="O201" s="170">
        <v>2</v>
      </c>
      <c r="AA201" s="146">
        <v>3</v>
      </c>
      <c r="AB201" s="146">
        <v>7</v>
      </c>
      <c r="AC201" s="146">
        <v>59763160</v>
      </c>
      <c r="AZ201" s="146">
        <v>2</v>
      </c>
      <c r="BA201" s="146">
        <f t="shared" si="61"/>
        <v>0</v>
      </c>
      <c r="BB201" s="146">
        <f t="shared" si="62"/>
        <v>0</v>
      </c>
      <c r="BC201" s="146">
        <f t="shared" si="63"/>
        <v>0</v>
      </c>
      <c r="BD201" s="146">
        <f t="shared" si="64"/>
        <v>0</v>
      </c>
      <c r="BE201" s="146">
        <f t="shared" si="65"/>
        <v>0</v>
      </c>
      <c r="CA201" s="177">
        <v>3</v>
      </c>
      <c r="CB201" s="177">
        <v>7</v>
      </c>
      <c r="CZ201" s="146">
        <v>0</v>
      </c>
    </row>
    <row r="202" spans="1:104" x14ac:dyDescent="0.2">
      <c r="A202" s="178"/>
      <c r="B202" s="179" t="s">
        <v>77</v>
      </c>
      <c r="C202" s="180" t="str">
        <f>CONCATENATE(B191," ",C191)</f>
        <v>771 Podlahy z dlaždic a obklady</v>
      </c>
      <c r="D202" s="181"/>
      <c r="E202" s="182"/>
      <c r="F202" s="183"/>
      <c r="G202" s="184">
        <f>SUM(G191:G201)</f>
        <v>0</v>
      </c>
      <c r="O202" s="170">
        <v>4</v>
      </c>
      <c r="BA202" s="185">
        <f>SUM(BA191:BA201)</f>
        <v>0</v>
      </c>
      <c r="BB202" s="185">
        <f>SUM(BB191:BB201)</f>
        <v>0</v>
      </c>
      <c r="BC202" s="185">
        <f>SUM(BC191:BC201)</f>
        <v>0</v>
      </c>
      <c r="BD202" s="185">
        <f>SUM(BD191:BD201)</f>
        <v>0</v>
      </c>
      <c r="BE202" s="185">
        <f>SUM(BE191:BE201)</f>
        <v>0</v>
      </c>
    </row>
    <row r="203" spans="1:104" x14ac:dyDescent="0.2">
      <c r="A203" s="163" t="s">
        <v>74</v>
      </c>
      <c r="B203" s="164" t="s">
        <v>432</v>
      </c>
      <c r="C203" s="165" t="s">
        <v>433</v>
      </c>
      <c r="D203" s="166"/>
      <c r="E203" s="167"/>
      <c r="F203" s="167"/>
      <c r="G203" s="168"/>
      <c r="H203" s="169"/>
      <c r="I203" s="169"/>
      <c r="O203" s="170">
        <v>1</v>
      </c>
    </row>
    <row r="204" spans="1:104" x14ac:dyDescent="0.2">
      <c r="A204" s="171">
        <v>153</v>
      </c>
      <c r="B204" s="172" t="s">
        <v>434</v>
      </c>
      <c r="C204" s="173" t="s">
        <v>435</v>
      </c>
      <c r="D204" s="174" t="s">
        <v>85</v>
      </c>
      <c r="E204" s="175">
        <v>5</v>
      </c>
      <c r="F204" s="175"/>
      <c r="G204" s="176">
        <f>E204*F204</f>
        <v>0</v>
      </c>
      <c r="O204" s="170">
        <v>2</v>
      </c>
      <c r="AA204" s="146">
        <v>1</v>
      </c>
      <c r="AB204" s="146">
        <v>7</v>
      </c>
      <c r="AC204" s="146">
        <v>7</v>
      </c>
      <c r="AZ204" s="146">
        <v>2</v>
      </c>
      <c r="BA204" s="146">
        <f>IF(AZ204=1,G204,0)</f>
        <v>0</v>
      </c>
      <c r="BB204" s="146">
        <f>IF(AZ204=2,G204,0)</f>
        <v>0</v>
      </c>
      <c r="BC204" s="146">
        <f>IF(AZ204=3,G204,0)</f>
        <v>0</v>
      </c>
      <c r="BD204" s="146">
        <f>IF(AZ204=4,G204,0)</f>
        <v>0</v>
      </c>
      <c r="BE204" s="146">
        <f>IF(AZ204=5,G204,0)</f>
        <v>0</v>
      </c>
      <c r="CA204" s="177">
        <v>1</v>
      </c>
      <c r="CB204" s="177">
        <v>7</v>
      </c>
      <c r="CZ204" s="146">
        <v>0</v>
      </c>
    </row>
    <row r="205" spans="1:104" ht="22.5" x14ac:dyDescent="0.2">
      <c r="A205" s="171">
        <v>154</v>
      </c>
      <c r="B205" s="172" t="s">
        <v>436</v>
      </c>
      <c r="C205" s="173" t="s">
        <v>437</v>
      </c>
      <c r="D205" s="174" t="s">
        <v>90</v>
      </c>
      <c r="E205" s="175">
        <v>14</v>
      </c>
      <c r="F205" s="175"/>
      <c r="G205" s="176">
        <f>E205*F205</f>
        <v>0</v>
      </c>
      <c r="O205" s="170">
        <v>2</v>
      </c>
      <c r="AA205" s="146">
        <v>1</v>
      </c>
      <c r="AB205" s="146">
        <v>7</v>
      </c>
      <c r="AC205" s="146">
        <v>7</v>
      </c>
      <c r="AZ205" s="146">
        <v>2</v>
      </c>
      <c r="BA205" s="146">
        <f>IF(AZ205=1,G205,0)</f>
        <v>0</v>
      </c>
      <c r="BB205" s="146">
        <f>IF(AZ205=2,G205,0)</f>
        <v>0</v>
      </c>
      <c r="BC205" s="146">
        <f>IF(AZ205=3,G205,0)</f>
        <v>0</v>
      </c>
      <c r="BD205" s="146">
        <f>IF(AZ205=4,G205,0)</f>
        <v>0</v>
      </c>
      <c r="BE205" s="146">
        <f>IF(AZ205=5,G205,0)</f>
        <v>0</v>
      </c>
      <c r="CA205" s="177">
        <v>1</v>
      </c>
      <c r="CB205" s="177">
        <v>7</v>
      </c>
      <c r="CZ205" s="146">
        <v>3.8500000000000001E-3</v>
      </c>
    </row>
    <row r="206" spans="1:104" x14ac:dyDescent="0.2">
      <c r="A206" s="171">
        <v>155</v>
      </c>
      <c r="B206" s="172" t="s">
        <v>438</v>
      </c>
      <c r="C206" s="173" t="s">
        <v>439</v>
      </c>
      <c r="D206" s="174" t="s">
        <v>440</v>
      </c>
      <c r="E206" s="175">
        <v>50</v>
      </c>
      <c r="F206" s="175"/>
      <c r="G206" s="176">
        <f>E206*F206</f>
        <v>0</v>
      </c>
      <c r="O206" s="170">
        <v>2</v>
      </c>
      <c r="AA206" s="146">
        <v>3</v>
      </c>
      <c r="AB206" s="146">
        <v>7</v>
      </c>
      <c r="AC206" s="146">
        <v>585820001</v>
      </c>
      <c r="AZ206" s="146">
        <v>2</v>
      </c>
      <c r="BA206" s="146">
        <f>IF(AZ206=1,G206,0)</f>
        <v>0</v>
      </c>
      <c r="BB206" s="146">
        <f>IF(AZ206=2,G206,0)</f>
        <v>0</v>
      </c>
      <c r="BC206" s="146">
        <f>IF(AZ206=3,G206,0)</f>
        <v>0</v>
      </c>
      <c r="BD206" s="146">
        <f>IF(AZ206=4,G206,0)</f>
        <v>0</v>
      </c>
      <c r="BE206" s="146">
        <f>IF(AZ206=5,G206,0)</f>
        <v>0</v>
      </c>
      <c r="CA206" s="177">
        <v>3</v>
      </c>
      <c r="CB206" s="177">
        <v>7</v>
      </c>
      <c r="CZ206" s="146">
        <v>1E-3</v>
      </c>
    </row>
    <row r="207" spans="1:104" x14ac:dyDescent="0.2">
      <c r="A207" s="171">
        <v>156</v>
      </c>
      <c r="B207" s="172" t="s">
        <v>441</v>
      </c>
      <c r="C207" s="173" t="s">
        <v>442</v>
      </c>
      <c r="D207" s="174" t="s">
        <v>112</v>
      </c>
      <c r="E207" s="175">
        <v>3</v>
      </c>
      <c r="F207" s="175"/>
      <c r="G207" s="176">
        <f>E207*F207</f>
        <v>0</v>
      </c>
      <c r="O207" s="170">
        <v>2</v>
      </c>
      <c r="AA207" s="146">
        <v>3</v>
      </c>
      <c r="AB207" s="146">
        <v>7</v>
      </c>
      <c r="AC207" s="146">
        <v>585866004</v>
      </c>
      <c r="AZ207" s="146">
        <v>2</v>
      </c>
      <c r="BA207" s="146">
        <f>IF(AZ207=1,G207,0)</f>
        <v>0</v>
      </c>
      <c r="BB207" s="146">
        <f>IF(AZ207=2,G207,0)</f>
        <v>0</v>
      </c>
      <c r="BC207" s="146">
        <f>IF(AZ207=3,G207,0)</f>
        <v>0</v>
      </c>
      <c r="BD207" s="146">
        <f>IF(AZ207=4,G207,0)</f>
        <v>0</v>
      </c>
      <c r="BE207" s="146">
        <f>IF(AZ207=5,G207,0)</f>
        <v>0</v>
      </c>
      <c r="CA207" s="177">
        <v>3</v>
      </c>
      <c r="CB207" s="177">
        <v>7</v>
      </c>
      <c r="CZ207" s="146">
        <v>1E-3</v>
      </c>
    </row>
    <row r="208" spans="1:104" x14ac:dyDescent="0.2">
      <c r="A208" s="171">
        <v>157</v>
      </c>
      <c r="B208" s="172" t="s">
        <v>443</v>
      </c>
      <c r="C208" s="173" t="s">
        <v>444</v>
      </c>
      <c r="D208" s="174" t="s">
        <v>445</v>
      </c>
      <c r="E208" s="175">
        <v>8</v>
      </c>
      <c r="F208" s="175"/>
      <c r="G208" s="176">
        <f>E208*F208</f>
        <v>0</v>
      </c>
      <c r="O208" s="170">
        <v>2</v>
      </c>
      <c r="AA208" s="146">
        <v>3</v>
      </c>
      <c r="AB208" s="146">
        <v>7</v>
      </c>
      <c r="AC208" s="146">
        <v>585866006</v>
      </c>
      <c r="AZ208" s="146">
        <v>2</v>
      </c>
      <c r="BA208" s="146">
        <f>IF(AZ208=1,G208,0)</f>
        <v>0</v>
      </c>
      <c r="BB208" s="146">
        <f>IF(AZ208=2,G208,0)</f>
        <v>0</v>
      </c>
      <c r="BC208" s="146">
        <f>IF(AZ208=3,G208,0)</f>
        <v>0</v>
      </c>
      <c r="BD208" s="146">
        <f>IF(AZ208=4,G208,0)</f>
        <v>0</v>
      </c>
      <c r="BE208" s="146">
        <f>IF(AZ208=5,G208,0)</f>
        <v>0</v>
      </c>
      <c r="CA208" s="177">
        <v>3</v>
      </c>
      <c r="CB208" s="177">
        <v>7</v>
      </c>
      <c r="CZ208" s="146">
        <v>1E-3</v>
      </c>
    </row>
    <row r="209" spans="1:104" x14ac:dyDescent="0.2">
      <c r="A209" s="178"/>
      <c r="B209" s="179" t="s">
        <v>77</v>
      </c>
      <c r="C209" s="180" t="str">
        <f>CONCATENATE(B203," ",C203)</f>
        <v>781 Obklady keramické</v>
      </c>
      <c r="D209" s="181"/>
      <c r="E209" s="182"/>
      <c r="F209" s="183"/>
      <c r="G209" s="184">
        <f>SUM(G203:G208)</f>
        <v>0</v>
      </c>
      <c r="O209" s="170">
        <v>4</v>
      </c>
      <c r="BA209" s="185">
        <f>SUM(BA203:BA208)</f>
        <v>0</v>
      </c>
      <c r="BB209" s="185">
        <f>SUM(BB203:BB208)</f>
        <v>0</v>
      </c>
      <c r="BC209" s="185">
        <f>SUM(BC203:BC208)</f>
        <v>0</v>
      </c>
      <c r="BD209" s="185">
        <f>SUM(BD203:BD208)</f>
        <v>0</v>
      </c>
      <c r="BE209" s="185">
        <f>SUM(BE203:BE208)</f>
        <v>0</v>
      </c>
    </row>
    <row r="210" spans="1:104" x14ac:dyDescent="0.2">
      <c r="A210" s="163" t="s">
        <v>74</v>
      </c>
      <c r="B210" s="164" t="s">
        <v>446</v>
      </c>
      <c r="C210" s="165" t="s">
        <v>447</v>
      </c>
      <c r="D210" s="166"/>
      <c r="E210" s="167"/>
      <c r="F210" s="167"/>
      <c r="G210" s="168"/>
      <c r="H210" s="169"/>
      <c r="I210" s="169"/>
      <c r="O210" s="170">
        <v>1</v>
      </c>
    </row>
    <row r="211" spans="1:104" x14ac:dyDescent="0.2">
      <c r="A211" s="171">
        <v>158</v>
      </c>
      <c r="B211" s="172" t="s">
        <v>448</v>
      </c>
      <c r="C211" s="173" t="s">
        <v>449</v>
      </c>
      <c r="D211" s="174" t="s">
        <v>90</v>
      </c>
      <c r="E211" s="175">
        <v>224</v>
      </c>
      <c r="F211" s="175"/>
      <c r="G211" s="176">
        <f>E211*F211</f>
        <v>0</v>
      </c>
      <c r="O211" s="170">
        <v>2</v>
      </c>
      <c r="AA211" s="146">
        <v>1</v>
      </c>
      <c r="AB211" s="146">
        <v>7</v>
      </c>
      <c r="AC211" s="146">
        <v>7</v>
      </c>
      <c r="AZ211" s="146">
        <v>2</v>
      </c>
      <c r="BA211" s="146">
        <f>IF(AZ211=1,G211,0)</f>
        <v>0</v>
      </c>
      <c r="BB211" s="146">
        <f>IF(AZ211=2,G211,0)</f>
        <v>0</v>
      </c>
      <c r="BC211" s="146">
        <f>IF(AZ211=3,G211,0)</f>
        <v>0</v>
      </c>
      <c r="BD211" s="146">
        <f>IF(AZ211=4,G211,0)</f>
        <v>0</v>
      </c>
      <c r="BE211" s="146">
        <f>IF(AZ211=5,G211,0)</f>
        <v>0</v>
      </c>
      <c r="CA211" s="177">
        <v>1</v>
      </c>
      <c r="CB211" s="177">
        <v>7</v>
      </c>
      <c r="CZ211" s="146">
        <v>0</v>
      </c>
    </row>
    <row r="212" spans="1:104" x14ac:dyDescent="0.2">
      <c r="A212" s="171">
        <v>159</v>
      </c>
      <c r="B212" s="172" t="s">
        <v>450</v>
      </c>
      <c r="C212" s="173" t="s">
        <v>451</v>
      </c>
      <c r="D212" s="174" t="s">
        <v>90</v>
      </c>
      <c r="E212" s="175">
        <v>224</v>
      </c>
      <c r="F212" s="175"/>
      <c r="G212" s="176">
        <f>E212*F212</f>
        <v>0</v>
      </c>
      <c r="O212" s="170">
        <v>2</v>
      </c>
      <c r="AA212" s="146">
        <v>1</v>
      </c>
      <c r="AB212" s="146">
        <v>7</v>
      </c>
      <c r="AC212" s="146">
        <v>7</v>
      </c>
      <c r="AZ212" s="146">
        <v>2</v>
      </c>
      <c r="BA212" s="146">
        <f>IF(AZ212=1,G212,0)</f>
        <v>0</v>
      </c>
      <c r="BB212" s="146">
        <f>IF(AZ212=2,G212,0)</f>
        <v>0</v>
      </c>
      <c r="BC212" s="146">
        <f>IF(AZ212=3,G212,0)</f>
        <v>0</v>
      </c>
      <c r="BD212" s="146">
        <f>IF(AZ212=4,G212,0)</f>
        <v>0</v>
      </c>
      <c r="BE212" s="146">
        <f>IF(AZ212=5,G212,0)</f>
        <v>0</v>
      </c>
      <c r="CA212" s="177">
        <v>1</v>
      </c>
      <c r="CB212" s="177">
        <v>7</v>
      </c>
      <c r="CZ212" s="146">
        <v>0</v>
      </c>
    </row>
    <row r="213" spans="1:104" x14ac:dyDescent="0.2">
      <c r="A213" s="178"/>
      <c r="B213" s="179" t="s">
        <v>77</v>
      </c>
      <c r="C213" s="180" t="str">
        <f>CONCATENATE(B210," ",C210)</f>
        <v>784 Malby</v>
      </c>
      <c r="D213" s="181"/>
      <c r="E213" s="182"/>
      <c r="F213" s="183"/>
      <c r="G213" s="184">
        <f>SUM(G210:G212)</f>
        <v>0</v>
      </c>
      <c r="O213" s="170">
        <v>4</v>
      </c>
      <c r="BA213" s="185">
        <f>SUM(BA210:BA212)</f>
        <v>0</v>
      </c>
      <c r="BB213" s="185">
        <f>SUM(BB210:BB212)</f>
        <v>0</v>
      </c>
      <c r="BC213" s="185">
        <f>SUM(BC210:BC212)</f>
        <v>0</v>
      </c>
      <c r="BD213" s="185">
        <f>SUM(BD210:BD212)</f>
        <v>0</v>
      </c>
      <c r="BE213" s="185">
        <f>SUM(BE210:BE212)</f>
        <v>0</v>
      </c>
    </row>
    <row r="214" spans="1:104" x14ac:dyDescent="0.2">
      <c r="A214" s="163" t="s">
        <v>74</v>
      </c>
      <c r="B214" s="164" t="s">
        <v>452</v>
      </c>
      <c r="C214" s="165" t="s">
        <v>453</v>
      </c>
      <c r="D214" s="166"/>
      <c r="E214" s="167"/>
      <c r="F214" s="167"/>
      <c r="G214" s="168"/>
      <c r="H214" s="169"/>
      <c r="I214" s="169"/>
      <c r="O214" s="170">
        <v>1</v>
      </c>
    </row>
    <row r="215" spans="1:104" x14ac:dyDescent="0.2">
      <c r="A215" s="171">
        <v>160</v>
      </c>
      <c r="B215" s="172" t="s">
        <v>454</v>
      </c>
      <c r="C215" s="173" t="s">
        <v>455</v>
      </c>
      <c r="D215" s="174" t="s">
        <v>149</v>
      </c>
      <c r="E215" s="175">
        <v>3.68</v>
      </c>
      <c r="F215" s="175"/>
      <c r="G215" s="176">
        <f>E215*F215</f>
        <v>0</v>
      </c>
      <c r="O215" s="170">
        <v>2</v>
      </c>
      <c r="AA215" s="146">
        <v>1</v>
      </c>
      <c r="AB215" s="146">
        <v>10</v>
      </c>
      <c r="AC215" s="146">
        <v>10</v>
      </c>
      <c r="AZ215" s="146">
        <v>1</v>
      </c>
      <c r="BA215" s="146">
        <f>IF(AZ215=1,G215,0)</f>
        <v>0</v>
      </c>
      <c r="BB215" s="146">
        <f>IF(AZ215=2,G215,0)</f>
        <v>0</v>
      </c>
      <c r="BC215" s="146">
        <f>IF(AZ215=3,G215,0)</f>
        <v>0</v>
      </c>
      <c r="BD215" s="146">
        <f>IF(AZ215=4,G215,0)</f>
        <v>0</v>
      </c>
      <c r="BE215" s="146">
        <f>IF(AZ215=5,G215,0)</f>
        <v>0</v>
      </c>
      <c r="CA215" s="177">
        <v>1</v>
      </c>
      <c r="CB215" s="177">
        <v>10</v>
      </c>
      <c r="CZ215" s="146">
        <v>0</v>
      </c>
    </row>
    <row r="216" spans="1:104" x14ac:dyDescent="0.2">
      <c r="A216" s="178"/>
      <c r="B216" s="179" t="s">
        <v>77</v>
      </c>
      <c r="C216" s="180" t="str">
        <f>CONCATENATE(B214," ",C214)</f>
        <v>999 Poplatky za skládky</v>
      </c>
      <c r="D216" s="181"/>
      <c r="E216" s="182"/>
      <c r="F216" s="183"/>
      <c r="G216" s="184">
        <f>SUM(G214:G215)</f>
        <v>0</v>
      </c>
      <c r="O216" s="170">
        <v>4</v>
      </c>
      <c r="BA216" s="185">
        <f>SUM(BA214:BA215)</f>
        <v>0</v>
      </c>
      <c r="BB216" s="185">
        <f>SUM(BB214:BB215)</f>
        <v>0</v>
      </c>
      <c r="BC216" s="185">
        <f>SUM(BC214:BC215)</f>
        <v>0</v>
      </c>
      <c r="BD216" s="185">
        <f>SUM(BD214:BD215)</f>
        <v>0</v>
      </c>
      <c r="BE216" s="185">
        <f>SUM(BE214:BE215)</f>
        <v>0</v>
      </c>
    </row>
    <row r="217" spans="1:104" x14ac:dyDescent="0.2">
      <c r="A217" s="163" t="s">
        <v>74</v>
      </c>
      <c r="B217" s="164" t="s">
        <v>456</v>
      </c>
      <c r="C217" s="165" t="s">
        <v>457</v>
      </c>
      <c r="D217" s="166"/>
      <c r="E217" s="167"/>
      <c r="F217" s="167"/>
      <c r="G217" s="168"/>
      <c r="H217" s="169"/>
      <c r="I217" s="169"/>
      <c r="O217" s="170">
        <v>1</v>
      </c>
    </row>
    <row r="218" spans="1:104" x14ac:dyDescent="0.2">
      <c r="A218" s="171">
        <v>161</v>
      </c>
      <c r="B218" s="172" t="s">
        <v>458</v>
      </c>
      <c r="C218" s="173" t="s">
        <v>459</v>
      </c>
      <c r="D218" s="174" t="s">
        <v>149</v>
      </c>
      <c r="E218" s="175">
        <v>3.68</v>
      </c>
      <c r="F218" s="175"/>
      <c r="G218" s="176">
        <f>E218*F218</f>
        <v>0</v>
      </c>
      <c r="O218" s="170">
        <v>2</v>
      </c>
      <c r="AA218" s="146">
        <v>1</v>
      </c>
      <c r="AB218" s="146">
        <v>10</v>
      </c>
      <c r="AC218" s="146">
        <v>10</v>
      </c>
      <c r="AZ218" s="146">
        <v>1</v>
      </c>
      <c r="BA218" s="146">
        <f>IF(AZ218=1,G218,0)</f>
        <v>0</v>
      </c>
      <c r="BB218" s="146">
        <f>IF(AZ218=2,G218,0)</f>
        <v>0</v>
      </c>
      <c r="BC218" s="146">
        <f>IF(AZ218=3,G218,0)</f>
        <v>0</v>
      </c>
      <c r="BD218" s="146">
        <f>IF(AZ218=4,G218,0)</f>
        <v>0</v>
      </c>
      <c r="BE218" s="146">
        <f>IF(AZ218=5,G218,0)</f>
        <v>0</v>
      </c>
      <c r="CA218" s="177">
        <v>1</v>
      </c>
      <c r="CB218" s="177">
        <v>10</v>
      </c>
      <c r="CZ218" s="146">
        <v>0</v>
      </c>
    </row>
    <row r="219" spans="1:104" x14ac:dyDescent="0.2">
      <c r="A219" s="171">
        <v>162</v>
      </c>
      <c r="B219" s="172" t="s">
        <v>460</v>
      </c>
      <c r="C219" s="173" t="s">
        <v>461</v>
      </c>
      <c r="D219" s="174" t="s">
        <v>149</v>
      </c>
      <c r="E219" s="175">
        <v>55.2</v>
      </c>
      <c r="F219" s="175"/>
      <c r="G219" s="176">
        <f>E219*F219</f>
        <v>0</v>
      </c>
      <c r="O219" s="170">
        <v>2</v>
      </c>
      <c r="AA219" s="146">
        <v>1</v>
      </c>
      <c r="AB219" s="146">
        <v>10</v>
      </c>
      <c r="AC219" s="146">
        <v>10</v>
      </c>
      <c r="AZ219" s="146">
        <v>1</v>
      </c>
      <c r="BA219" s="146">
        <f>IF(AZ219=1,G219,0)</f>
        <v>0</v>
      </c>
      <c r="BB219" s="146">
        <f>IF(AZ219=2,G219,0)</f>
        <v>0</v>
      </c>
      <c r="BC219" s="146">
        <f>IF(AZ219=3,G219,0)</f>
        <v>0</v>
      </c>
      <c r="BD219" s="146">
        <f>IF(AZ219=4,G219,0)</f>
        <v>0</v>
      </c>
      <c r="BE219" s="146">
        <f>IF(AZ219=5,G219,0)</f>
        <v>0</v>
      </c>
      <c r="CA219" s="177">
        <v>1</v>
      </c>
      <c r="CB219" s="177">
        <v>10</v>
      </c>
      <c r="CZ219" s="146">
        <v>0</v>
      </c>
    </row>
    <row r="220" spans="1:104" x14ac:dyDescent="0.2">
      <c r="A220" s="171">
        <v>163</v>
      </c>
      <c r="B220" s="172" t="s">
        <v>462</v>
      </c>
      <c r="C220" s="173" t="s">
        <v>463</v>
      </c>
      <c r="D220" s="174" t="s">
        <v>149</v>
      </c>
      <c r="E220" s="175">
        <v>3.68</v>
      </c>
      <c r="F220" s="175"/>
      <c r="G220" s="176">
        <f>E220*F220</f>
        <v>0</v>
      </c>
      <c r="O220" s="170">
        <v>2</v>
      </c>
      <c r="AA220" s="146">
        <v>1</v>
      </c>
      <c r="AB220" s="146">
        <v>10</v>
      </c>
      <c r="AC220" s="146">
        <v>10</v>
      </c>
      <c r="AZ220" s="146">
        <v>1</v>
      </c>
      <c r="BA220" s="146">
        <f>IF(AZ220=1,G220,0)</f>
        <v>0</v>
      </c>
      <c r="BB220" s="146">
        <f>IF(AZ220=2,G220,0)</f>
        <v>0</v>
      </c>
      <c r="BC220" s="146">
        <f>IF(AZ220=3,G220,0)</f>
        <v>0</v>
      </c>
      <c r="BD220" s="146">
        <f>IF(AZ220=4,G220,0)</f>
        <v>0</v>
      </c>
      <c r="BE220" s="146">
        <f>IF(AZ220=5,G220,0)</f>
        <v>0</v>
      </c>
      <c r="CA220" s="177">
        <v>1</v>
      </c>
      <c r="CB220" s="177">
        <v>10</v>
      </c>
      <c r="CZ220" s="146">
        <v>0</v>
      </c>
    </row>
    <row r="221" spans="1:104" x14ac:dyDescent="0.2">
      <c r="A221" s="171">
        <v>164</v>
      </c>
      <c r="B221" s="172" t="s">
        <v>464</v>
      </c>
      <c r="C221" s="173" t="s">
        <v>465</v>
      </c>
      <c r="D221" s="174" t="s">
        <v>149</v>
      </c>
      <c r="E221" s="175">
        <v>29.44</v>
      </c>
      <c r="F221" s="175"/>
      <c r="G221" s="176">
        <f>E221*F221</f>
        <v>0</v>
      </c>
      <c r="O221" s="170">
        <v>2</v>
      </c>
      <c r="AA221" s="146">
        <v>1</v>
      </c>
      <c r="AB221" s="146">
        <v>10</v>
      </c>
      <c r="AC221" s="146">
        <v>10</v>
      </c>
      <c r="AZ221" s="146">
        <v>1</v>
      </c>
      <c r="BA221" s="146">
        <f>IF(AZ221=1,G221,0)</f>
        <v>0</v>
      </c>
      <c r="BB221" s="146">
        <f>IF(AZ221=2,G221,0)</f>
        <v>0</v>
      </c>
      <c r="BC221" s="146">
        <f>IF(AZ221=3,G221,0)</f>
        <v>0</v>
      </c>
      <c r="BD221" s="146">
        <f>IF(AZ221=4,G221,0)</f>
        <v>0</v>
      </c>
      <c r="BE221" s="146">
        <f>IF(AZ221=5,G221,0)</f>
        <v>0</v>
      </c>
      <c r="CA221" s="177">
        <v>1</v>
      </c>
      <c r="CB221" s="177">
        <v>10</v>
      </c>
      <c r="CZ221" s="146">
        <v>0</v>
      </c>
    </row>
    <row r="222" spans="1:104" x14ac:dyDescent="0.2">
      <c r="A222" s="178"/>
      <c r="B222" s="179" t="s">
        <v>77</v>
      </c>
      <c r="C222" s="180" t="str">
        <f>CONCATENATE(B217," ",C217)</f>
        <v>D96 Přesuny suti a vybouraných hmot</v>
      </c>
      <c r="D222" s="181"/>
      <c r="E222" s="182"/>
      <c r="F222" s="183"/>
      <c r="G222" s="184">
        <f>SUM(G217:G221)</f>
        <v>0</v>
      </c>
      <c r="O222" s="170">
        <v>4</v>
      </c>
      <c r="BA222" s="185">
        <f>SUM(BA217:BA221)</f>
        <v>0</v>
      </c>
      <c r="BB222" s="185">
        <f>SUM(BB217:BB221)</f>
        <v>0</v>
      </c>
      <c r="BC222" s="185">
        <f>SUM(BC217:BC221)</f>
        <v>0</v>
      </c>
      <c r="BD222" s="185">
        <f>SUM(BD217:BD221)</f>
        <v>0</v>
      </c>
      <c r="BE222" s="185">
        <f>SUM(BE217:BE221)</f>
        <v>0</v>
      </c>
    </row>
    <row r="223" spans="1:104" x14ac:dyDescent="0.2">
      <c r="E223" s="146"/>
    </row>
    <row r="224" spans="1:104" x14ac:dyDescent="0.2">
      <c r="E224" s="146"/>
    </row>
    <row r="225" spans="5:5" x14ac:dyDescent="0.2">
      <c r="E225" s="146"/>
    </row>
    <row r="226" spans="5:5" x14ac:dyDescent="0.2">
      <c r="E226" s="146"/>
    </row>
    <row r="227" spans="5:5" x14ac:dyDescent="0.2">
      <c r="E227" s="146"/>
    </row>
    <row r="228" spans="5:5" x14ac:dyDescent="0.2">
      <c r="E228" s="146"/>
    </row>
    <row r="229" spans="5:5" x14ac:dyDescent="0.2">
      <c r="E229" s="146"/>
    </row>
    <row r="230" spans="5:5" x14ac:dyDescent="0.2">
      <c r="E230" s="146"/>
    </row>
    <row r="231" spans="5:5" x14ac:dyDescent="0.2">
      <c r="E231" s="146"/>
    </row>
    <row r="232" spans="5:5" x14ac:dyDescent="0.2">
      <c r="E232" s="146"/>
    </row>
    <row r="233" spans="5:5" x14ac:dyDescent="0.2">
      <c r="E233" s="146"/>
    </row>
    <row r="234" spans="5:5" x14ac:dyDescent="0.2">
      <c r="E234" s="146"/>
    </row>
    <row r="235" spans="5:5" x14ac:dyDescent="0.2">
      <c r="E235" s="146"/>
    </row>
    <row r="236" spans="5:5" x14ac:dyDescent="0.2">
      <c r="E236" s="146"/>
    </row>
    <row r="237" spans="5:5" x14ac:dyDescent="0.2">
      <c r="E237" s="146"/>
    </row>
    <row r="238" spans="5:5" x14ac:dyDescent="0.2">
      <c r="E238" s="146"/>
    </row>
    <row r="239" spans="5:5" x14ac:dyDescent="0.2">
      <c r="E239" s="146"/>
    </row>
    <row r="240" spans="5:5" x14ac:dyDescent="0.2">
      <c r="E240" s="146"/>
    </row>
    <row r="241" spans="1:7" x14ac:dyDescent="0.2">
      <c r="E241" s="146"/>
    </row>
    <row r="242" spans="1:7" x14ac:dyDescent="0.2">
      <c r="E242" s="146"/>
    </row>
    <row r="243" spans="1:7" x14ac:dyDescent="0.2">
      <c r="E243" s="146"/>
    </row>
    <row r="244" spans="1:7" x14ac:dyDescent="0.2">
      <c r="E244" s="146"/>
    </row>
    <row r="245" spans="1:7" x14ac:dyDescent="0.2">
      <c r="E245" s="146"/>
    </row>
    <row r="246" spans="1:7" x14ac:dyDescent="0.2">
      <c r="A246" s="186"/>
      <c r="B246" s="186"/>
      <c r="C246" s="186"/>
      <c r="D246" s="186"/>
      <c r="E246" s="186"/>
      <c r="F246" s="186"/>
      <c r="G246" s="186"/>
    </row>
    <row r="247" spans="1:7" x14ac:dyDescent="0.2">
      <c r="A247" s="186"/>
      <c r="B247" s="186"/>
      <c r="C247" s="186"/>
      <c r="D247" s="186"/>
      <c r="E247" s="186"/>
      <c r="F247" s="186"/>
      <c r="G247" s="186"/>
    </row>
    <row r="248" spans="1:7" x14ac:dyDescent="0.2">
      <c r="A248" s="186"/>
      <c r="B248" s="186"/>
      <c r="C248" s="186"/>
      <c r="D248" s="186"/>
      <c r="E248" s="186"/>
      <c r="F248" s="186"/>
      <c r="G248" s="186"/>
    </row>
    <row r="249" spans="1:7" x14ac:dyDescent="0.2">
      <c r="A249" s="186"/>
      <c r="B249" s="186"/>
      <c r="C249" s="186"/>
      <c r="D249" s="186"/>
      <c r="E249" s="186"/>
      <c r="F249" s="186"/>
      <c r="G249" s="186"/>
    </row>
    <row r="250" spans="1:7" x14ac:dyDescent="0.2">
      <c r="E250" s="146"/>
    </row>
    <row r="251" spans="1:7" x14ac:dyDescent="0.2">
      <c r="E251" s="146"/>
    </row>
    <row r="252" spans="1:7" x14ac:dyDescent="0.2">
      <c r="E252" s="146"/>
    </row>
    <row r="253" spans="1:7" x14ac:dyDescent="0.2">
      <c r="E253" s="146"/>
    </row>
    <row r="254" spans="1:7" x14ac:dyDescent="0.2">
      <c r="E254" s="146"/>
    </row>
    <row r="255" spans="1:7" x14ac:dyDescent="0.2">
      <c r="E255" s="146"/>
    </row>
    <row r="256" spans="1:7" x14ac:dyDescent="0.2">
      <c r="E256" s="146"/>
    </row>
    <row r="257" spans="5:5" x14ac:dyDescent="0.2">
      <c r="E257" s="146"/>
    </row>
    <row r="258" spans="5:5" x14ac:dyDescent="0.2">
      <c r="E258" s="146"/>
    </row>
    <row r="259" spans="5:5" x14ac:dyDescent="0.2">
      <c r="E259" s="146"/>
    </row>
    <row r="260" spans="5:5" x14ac:dyDescent="0.2">
      <c r="E260" s="146"/>
    </row>
    <row r="261" spans="5:5" x14ac:dyDescent="0.2">
      <c r="E261" s="146"/>
    </row>
    <row r="262" spans="5:5" x14ac:dyDescent="0.2">
      <c r="E262" s="146"/>
    </row>
    <row r="263" spans="5:5" x14ac:dyDescent="0.2">
      <c r="E263" s="146"/>
    </row>
    <row r="264" spans="5:5" x14ac:dyDescent="0.2">
      <c r="E264" s="146"/>
    </row>
    <row r="265" spans="5:5" x14ac:dyDescent="0.2">
      <c r="E265" s="146"/>
    </row>
    <row r="266" spans="5:5" x14ac:dyDescent="0.2">
      <c r="E266" s="146"/>
    </row>
    <row r="267" spans="5:5" x14ac:dyDescent="0.2">
      <c r="E267" s="146"/>
    </row>
    <row r="268" spans="5:5" x14ac:dyDescent="0.2">
      <c r="E268" s="146"/>
    </row>
    <row r="269" spans="5:5" x14ac:dyDescent="0.2">
      <c r="E269" s="146"/>
    </row>
    <row r="270" spans="5:5" x14ac:dyDescent="0.2">
      <c r="E270" s="146"/>
    </row>
    <row r="271" spans="5:5" x14ac:dyDescent="0.2">
      <c r="E271" s="146"/>
    </row>
    <row r="272" spans="5:5" x14ac:dyDescent="0.2">
      <c r="E272" s="146"/>
    </row>
    <row r="273" spans="1:7" x14ac:dyDescent="0.2">
      <c r="E273" s="146"/>
    </row>
    <row r="274" spans="1:7" x14ac:dyDescent="0.2">
      <c r="E274" s="146"/>
    </row>
    <row r="275" spans="1:7" x14ac:dyDescent="0.2">
      <c r="E275" s="146"/>
    </row>
    <row r="276" spans="1:7" x14ac:dyDescent="0.2">
      <c r="E276" s="146"/>
    </row>
    <row r="277" spans="1:7" x14ac:dyDescent="0.2">
      <c r="E277" s="146"/>
    </row>
    <row r="278" spans="1:7" x14ac:dyDescent="0.2">
      <c r="E278" s="146"/>
    </row>
    <row r="279" spans="1:7" x14ac:dyDescent="0.2">
      <c r="E279" s="146"/>
    </row>
    <row r="280" spans="1:7" x14ac:dyDescent="0.2">
      <c r="E280" s="146"/>
    </row>
    <row r="281" spans="1:7" x14ac:dyDescent="0.2">
      <c r="A281" s="187"/>
      <c r="B281" s="187"/>
    </row>
    <row r="282" spans="1:7" x14ac:dyDescent="0.2">
      <c r="A282" s="186"/>
      <c r="B282" s="186"/>
      <c r="C282" s="189"/>
      <c r="D282" s="189"/>
      <c r="E282" s="190"/>
      <c r="F282" s="189"/>
      <c r="G282" s="191"/>
    </row>
    <row r="283" spans="1:7" x14ac:dyDescent="0.2">
      <c r="A283" s="192"/>
      <c r="B283" s="192"/>
      <c r="C283" s="186"/>
      <c r="D283" s="186"/>
      <c r="E283" s="193"/>
      <c r="F283" s="186"/>
      <c r="G283" s="186"/>
    </row>
    <row r="284" spans="1:7" x14ac:dyDescent="0.2">
      <c r="A284" s="186"/>
      <c r="B284" s="186"/>
      <c r="C284" s="186"/>
      <c r="D284" s="186"/>
      <c r="E284" s="193"/>
      <c r="F284" s="186"/>
      <c r="G284" s="186"/>
    </row>
    <row r="285" spans="1:7" x14ac:dyDescent="0.2">
      <c r="A285" s="186"/>
      <c r="B285" s="186"/>
      <c r="C285" s="186"/>
      <c r="D285" s="186"/>
      <c r="E285" s="193"/>
      <c r="F285" s="186"/>
      <c r="G285" s="186"/>
    </row>
    <row r="286" spans="1:7" x14ac:dyDescent="0.2">
      <c r="A286" s="186"/>
      <c r="B286" s="186"/>
      <c r="C286" s="186"/>
      <c r="D286" s="186"/>
      <c r="E286" s="193"/>
      <c r="F286" s="186"/>
      <c r="G286" s="186"/>
    </row>
    <row r="287" spans="1:7" x14ac:dyDescent="0.2">
      <c r="A287" s="186"/>
      <c r="B287" s="186"/>
      <c r="C287" s="186"/>
      <c r="D287" s="186"/>
      <c r="E287" s="193"/>
      <c r="F287" s="186"/>
      <c r="G287" s="186"/>
    </row>
    <row r="288" spans="1:7" x14ac:dyDescent="0.2">
      <c r="A288" s="186"/>
      <c r="B288" s="186"/>
      <c r="C288" s="186"/>
      <c r="D288" s="186"/>
      <c r="E288" s="193"/>
      <c r="F288" s="186"/>
      <c r="G288" s="186"/>
    </row>
    <row r="289" spans="1:7" x14ac:dyDescent="0.2">
      <c r="A289" s="186"/>
      <c r="B289" s="186"/>
      <c r="C289" s="186"/>
      <c r="D289" s="186"/>
      <c r="E289" s="193"/>
      <c r="F289" s="186"/>
      <c r="G289" s="186"/>
    </row>
    <row r="290" spans="1:7" x14ac:dyDescent="0.2">
      <c r="A290" s="186"/>
      <c r="B290" s="186"/>
      <c r="C290" s="186"/>
      <c r="D290" s="186"/>
      <c r="E290" s="193"/>
      <c r="F290" s="186"/>
      <c r="G290" s="186"/>
    </row>
    <row r="291" spans="1:7" x14ac:dyDescent="0.2">
      <c r="A291" s="186"/>
      <c r="B291" s="186"/>
      <c r="C291" s="186"/>
      <c r="D291" s="186"/>
      <c r="E291" s="193"/>
      <c r="F291" s="186"/>
      <c r="G291" s="186"/>
    </row>
    <row r="292" spans="1:7" x14ac:dyDescent="0.2">
      <c r="A292" s="186"/>
      <c r="B292" s="186"/>
      <c r="C292" s="186"/>
      <c r="D292" s="186"/>
      <c r="E292" s="193"/>
      <c r="F292" s="186"/>
      <c r="G292" s="186"/>
    </row>
    <row r="293" spans="1:7" x14ac:dyDescent="0.2">
      <c r="A293" s="186"/>
      <c r="B293" s="186"/>
      <c r="C293" s="186"/>
      <c r="D293" s="186"/>
      <c r="E293" s="193"/>
      <c r="F293" s="186"/>
      <c r="G293" s="186"/>
    </row>
    <row r="294" spans="1:7" x14ac:dyDescent="0.2">
      <c r="A294" s="186"/>
      <c r="B294" s="186"/>
      <c r="C294" s="186"/>
      <c r="D294" s="186"/>
      <c r="E294" s="193"/>
      <c r="F294" s="186"/>
      <c r="G294" s="186"/>
    </row>
    <row r="295" spans="1:7" x14ac:dyDescent="0.2">
      <c r="A295" s="186"/>
      <c r="B295" s="186"/>
      <c r="C295" s="186"/>
      <c r="D295" s="186"/>
      <c r="E295" s="193"/>
      <c r="F295" s="186"/>
      <c r="G295" s="186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LYNX</dc:creator>
  <cp:lastModifiedBy>Čeganová Nataša</cp:lastModifiedBy>
  <cp:lastPrinted>2016-09-27T15:08:53Z</cp:lastPrinted>
  <dcterms:created xsi:type="dcterms:W3CDTF">2016-08-08T08:08:52Z</dcterms:created>
  <dcterms:modified xsi:type="dcterms:W3CDTF">2016-10-26T15:26:06Z</dcterms:modified>
</cp:coreProperties>
</file>