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'Položky'!$A$1:$G$27</definedName>
    <definedName name="_xlnm.Print_Area" localSheetId="1">'Rekapitulace'!$A$1:$I$16</definedName>
    <definedName name="PocetMJ">'Krycí list'!$G$7</definedName>
    <definedName name="Poznamka">'Krycí list'!$A$37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<sst xmlns="http://schemas.openxmlformats.org/spreadsheetml/2006/main" count="150" uniqueCount="108">
  <si>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</si>
  <si>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</si>
  <si>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</si>
  <si>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</si>
  <si>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</si>
  <si>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</si>
  <si>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</si>
  <si>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</si>
  <si>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</si>
  <si>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</si>
  <si>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</si>
  <si>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</si>
  <si>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</si>
  <si>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</si>
  <si>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</si>
  <si>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</si>
  <si>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</si>
  <si>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</si>
  <si>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</si>
  <si>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</si>
  <si>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</si>
  <si>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</si>
  <si>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</si>
  <si>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</si>
  <si>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</si>
  <si>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</si>
  <si>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</si>
  <si>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</si>
  <si>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</si>
  <si>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</si>
  <si>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</si>
  <si>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</si>
  <si>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</si>
  <si>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</si>
  <si>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</si>
  <si>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</si>
  <si>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</si>
  <si>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</si>
  <si>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</si>
  <si>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</si>
  <si>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</si>
  <si>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</si>
  <si>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</si>
  <si>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</si>
  <si>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</si>
  <si>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</si>
  <si>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</si>
  <si>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</si>
  <si>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</si>
  <si>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</si>
  <si>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</si>
  <si>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</si>
  <si>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</si>
  <si>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</si>
  <si>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</si>
  <si>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</si>
  <si>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</si>
  <si>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</si>
  <si>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</si>
  <si>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</si>
  <si>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</si>
  <si>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</si>
  <si>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</si>
  <si>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</si>
  <si>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</si>
  <si>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</si>
  <si>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</si>
  <si>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</si>
  <si>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</si>
  <si>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Snížení EN BD čp.82/4,ul. Bartolomějská,O-Nová Ves</t>
  </si>
  <si>
    <t>Základní rozpočtové náklady</t>
  </si>
  <si>
    <t>1.1</t>
  </si>
  <si>
    <t>2</t>
  </si>
  <si>
    <t>2.1</t>
  </si>
  <si>
    <t>Mobilní stavební oplocení výšky do 2,50m patky, sloupky, výplně polí</t>
  </si>
  <si>
    <t>m</t>
  </si>
  <si>
    <t>2.2</t>
  </si>
  <si>
    <t xml:space="preserve">Náklady na odstranění poškození ZOV </t>
  </si>
  <si>
    <t>2.3</t>
  </si>
  <si>
    <t>Náklady na amortizaci staveništní mobilní buňky 2 měsíce</t>
  </si>
  <si>
    <t>2.4</t>
  </si>
  <si>
    <t>Pronájem nebo amortizace mobilní buňky WC 2 měsíce</t>
  </si>
  <si>
    <t>den</t>
  </si>
  <si>
    <t>2.5</t>
  </si>
  <si>
    <t>Náklady na provoz, přepravu a amortizaci elektrocentrály</t>
  </si>
  <si>
    <t>2.6</t>
  </si>
  <si>
    <t>Náklady na vodné, stočné - případně na provoz mobilní cisterny</t>
  </si>
  <si>
    <t>2.7</t>
  </si>
  <si>
    <t>Zřizování přechod. dopravního značení 2x dopravní značka</t>
  </si>
  <si>
    <t>2.8</t>
  </si>
  <si>
    <t>Náklady na pořízení nebo pronájem přechodného dopravního značení</t>
  </si>
  <si>
    <t>2.9</t>
  </si>
  <si>
    <t xml:space="preserve">Plán BOZP </t>
  </si>
  <si>
    <t>2.10</t>
  </si>
  <si>
    <t xml:space="preserve">Provozní vlivy </t>
  </si>
  <si>
    <t>3</t>
  </si>
  <si>
    <t>Ostatní rozpočtové náklady</t>
  </si>
  <si>
    <t>3.1a</t>
  </si>
  <si>
    <t xml:space="preserve">Dokumentace stávajícího stavu bleskosvodů </t>
  </si>
  <si>
    <t>3.1b</t>
  </si>
  <si>
    <t>Dokumentace skutečného provedení bleskosvodů včetně revize</t>
  </si>
  <si>
    <t>3.2</t>
  </si>
  <si>
    <t xml:space="preserve">Dokumentace skutečného provedení stavby </t>
  </si>
  <si>
    <t>3.3</t>
  </si>
  <si>
    <t>Náklady na publicitu stavby - informační tabule investor, projektant, zhotovitel</t>
  </si>
  <si>
    <t>ZRN - Samostatný rozpočet - stavební část+vytápění</t>
  </si>
  <si>
    <t>Položky bez označení Cenové soustavy RTS 2014 jsou ceny místně obvyklé a byly použity při podobných již realizovaných zakázkách v období posledních 3 let.                                                                                                                                                                                                                     Jsou-li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</t>
  </si>
  <si>
    <t>KOMPLETNÍ SESTAVENÍ NÁKLADŮ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</si>
</sst>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8" fillId="0" borderId="0" xfId="0" applyFont="1" applyAlignment="1">
      <alignment vertical="top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4.375" style="0" customWidth="1"/>
    <col min="4" max="4" width="14.625" style="0" customWidth="1"/>
    <col min="5" max="5" width="13.625" style="0" customWidth="1"/>
    <col min="6" max="6" width="18.37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107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f>C22</f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182" t="s">
        <v>106</v>
      </c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182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182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182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182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182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182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182"/>
      <c r="B44" s="182"/>
      <c r="C44" s="182"/>
      <c r="D44" s="182"/>
      <c r="E44" s="182"/>
      <c r="F44" s="182"/>
      <c r="G44" s="182"/>
      <c r="H44" t="s">
        <v>4</v>
      </c>
    </row>
    <row r="45" spans="1:8" ht="3" customHeight="1">
      <c r="A45" s="68"/>
      <c r="B45" s="175"/>
      <c r="C45" s="175"/>
      <c r="D45" s="175"/>
      <c r="E45" s="175"/>
      <c r="F45" s="175"/>
      <c r="G45" s="175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46:G46"/>
    <mergeCell ref="B47:G47"/>
    <mergeCell ref="A37:G4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A1" sqref="A1:I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5</v>
      </c>
      <c r="B1" s="184"/>
      <c r="C1" s="69" t="str">
        <f>CONCATENATE(cislostavby," ",nazevstavby)</f>
        <v> Snížení EN BD čp.82/4,ul. Bartolomějská,O-Nová Ves</v>
      </c>
      <c r="D1" s="70"/>
      <c r="E1" s="71"/>
      <c r="F1" s="70"/>
      <c r="G1" s="72"/>
      <c r="H1" s="73"/>
      <c r="I1" s="74"/>
    </row>
    <row r="2" spans="1:9" ht="13.5" thickBot="1">
      <c r="A2" s="185" t="s">
        <v>1</v>
      </c>
      <c r="B2" s="186"/>
      <c r="C2" s="75" t="str">
        <f>CONCATENATE(cisloobjektu," ",nazevobjektu)</f>
        <v> KOMPLETNÍ SESTAVENÍ NÁKLADŮ</v>
      </c>
      <c r="D2" s="76"/>
      <c r="E2" s="77"/>
      <c r="F2" s="76"/>
      <c r="G2" s="187"/>
      <c r="H2" s="187"/>
      <c r="I2" s="188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Základní rozpočtové náklady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2</v>
      </c>
      <c r="B8" s="86" t="str">
        <f>Položky!C10</f>
        <v>Vedlejší rozpočtové náklady</v>
      </c>
      <c r="C8" s="87"/>
      <c r="D8" s="88"/>
      <c r="E8" s="172">
        <f>Položky!BA21</f>
        <v>0</v>
      </c>
      <c r="F8" s="173">
        <f>Položky!BB21</f>
        <v>0</v>
      </c>
      <c r="G8" s="173">
        <f>Položky!BC21</f>
        <v>0</v>
      </c>
      <c r="H8" s="173">
        <f>Položky!BD21</f>
        <v>0</v>
      </c>
      <c r="I8" s="174">
        <f>Položky!BE21</f>
        <v>0</v>
      </c>
    </row>
    <row r="9" spans="1:9" s="11" customFormat="1" ht="13.5" thickBot="1">
      <c r="A9" s="171" t="str">
        <f>Položky!B22</f>
        <v>3</v>
      </c>
      <c r="B9" s="86" t="str">
        <f>Položky!C22</f>
        <v>Ostatní rozpočtové náklady</v>
      </c>
      <c r="C9" s="87"/>
      <c r="D9" s="88"/>
      <c r="E9" s="172">
        <f>Položky!BA27</f>
        <v>0</v>
      </c>
      <c r="F9" s="173">
        <f>Položky!BB27</f>
        <v>0</v>
      </c>
      <c r="G9" s="173">
        <f>Položky!BC27</f>
        <v>0</v>
      </c>
      <c r="H9" s="173">
        <f>Položky!BD27</f>
        <v>0</v>
      </c>
      <c r="I9" s="174">
        <f>Položky!BE27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89">
        <f>SUM(H15:H15)</f>
        <v>0</v>
      </c>
      <c r="I16" s="190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0"/>
  <sheetViews>
    <sheetView showGridLines="0" showZeros="0" zoomScalePageLayoutView="0" workbookViewId="0" topLeftCell="A1">
      <selection activeCell="O5" sqref="O5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1" t="s">
        <v>57</v>
      </c>
      <c r="B1" s="191"/>
      <c r="C1" s="191"/>
      <c r="D1" s="191"/>
      <c r="E1" s="191"/>
      <c r="F1" s="191"/>
      <c r="G1" s="19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2" t="s">
        <v>5</v>
      </c>
      <c r="B3" s="193"/>
      <c r="C3" s="128" t="str">
        <f>CONCATENATE(cislostavby," ",nazevstavby)</f>
        <v> Snížení EN BD čp.82/4,ul. Bartolomějská,O-Nová Ves</v>
      </c>
      <c r="D3" s="129"/>
      <c r="E3" s="130"/>
      <c r="F3" s="131">
        <f>Rekapitulace!H1</f>
        <v>0</v>
      </c>
      <c r="G3" s="132"/>
    </row>
    <row r="4" spans="1:7" ht="13.5" thickBot="1">
      <c r="A4" s="194" t="s">
        <v>1</v>
      </c>
      <c r="B4" s="195"/>
      <c r="C4" s="133" t="str">
        <f>CONCATENATE(cisloobjektu," ",nazevobjektu)</f>
        <v> KOMPLETNÍ SESTAVENÍ NÁKLADŮ</v>
      </c>
      <c r="D4" s="134"/>
      <c r="E4" s="196"/>
      <c r="F4" s="196"/>
      <c r="G4" s="19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105</v>
      </c>
      <c r="D8" s="154" t="s">
        <v>67</v>
      </c>
      <c r="E8" s="155">
        <v>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68</v>
      </c>
      <c r="C9" s="159" t="str">
        <f>CONCATENATE(B7," ",C7)</f>
        <v>1 Základní rozpočtové náklady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72</v>
      </c>
      <c r="C10" s="145" t="s">
        <v>18</v>
      </c>
      <c r="D10" s="146"/>
      <c r="E10" s="147"/>
      <c r="F10" s="147"/>
      <c r="G10" s="148"/>
      <c r="H10" s="149"/>
      <c r="I10" s="149"/>
      <c r="O10" s="150">
        <v>1</v>
      </c>
    </row>
    <row r="11" spans="1:104" ht="22.5">
      <c r="A11" s="151">
        <v>2</v>
      </c>
      <c r="B11" s="152" t="s">
        <v>73</v>
      </c>
      <c r="C11" s="153" t="s">
        <v>74</v>
      </c>
      <c r="D11" s="154" t="s">
        <v>75</v>
      </c>
      <c r="E11" s="155">
        <v>90</v>
      </c>
      <c r="F11" s="155">
        <v>0</v>
      </c>
      <c r="G11" s="156">
        <f aca="true" t="shared" si="0" ref="G11:G20"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 aca="true" t="shared" si="1" ref="BA11:BA20">IF(AZ11=1,G11,0)</f>
        <v>0</v>
      </c>
      <c r="BB11" s="123">
        <f aca="true" t="shared" si="2" ref="BB11:BB20">IF(AZ11=2,G11,0)</f>
        <v>0</v>
      </c>
      <c r="BC11" s="123">
        <f aca="true" t="shared" si="3" ref="BC11:BC20">IF(AZ11=3,G11,0)</f>
        <v>0</v>
      </c>
      <c r="BD11" s="123">
        <f aca="true" t="shared" si="4" ref="BD11:BD20">IF(AZ11=4,G11,0)</f>
        <v>0</v>
      </c>
      <c r="BE11" s="123">
        <f aca="true" t="shared" si="5" ref="BE11:BE20">IF(AZ11=5,G11,0)</f>
        <v>0</v>
      </c>
      <c r="CZ11" s="123">
        <v>0</v>
      </c>
    </row>
    <row r="12" spans="1:104" ht="12.75">
      <c r="A12" s="151">
        <v>3</v>
      </c>
      <c r="B12" s="152" t="s">
        <v>76</v>
      </c>
      <c r="C12" s="153" t="s">
        <v>77</v>
      </c>
      <c r="D12" s="154" t="s">
        <v>67</v>
      </c>
      <c r="E12" s="155">
        <v>1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22.5">
      <c r="A13" s="151">
        <v>4</v>
      </c>
      <c r="B13" s="152" t="s">
        <v>78</v>
      </c>
      <c r="C13" s="153" t="s">
        <v>79</v>
      </c>
      <c r="D13" s="154" t="s">
        <v>67</v>
      </c>
      <c r="E13" s="155">
        <v>2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5</v>
      </c>
      <c r="B14" s="152" t="s">
        <v>80</v>
      </c>
      <c r="C14" s="153" t="s">
        <v>81</v>
      </c>
      <c r="D14" s="154" t="s">
        <v>82</v>
      </c>
      <c r="E14" s="155">
        <v>60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22.5">
      <c r="A15" s="151">
        <v>6</v>
      </c>
      <c r="B15" s="152" t="s">
        <v>83</v>
      </c>
      <c r="C15" s="153" t="s">
        <v>84</v>
      </c>
      <c r="D15" s="154" t="s">
        <v>67</v>
      </c>
      <c r="E15" s="155">
        <v>1</v>
      </c>
      <c r="F15" s="155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22.5">
      <c r="A16" s="151">
        <v>7</v>
      </c>
      <c r="B16" s="152" t="s">
        <v>85</v>
      </c>
      <c r="C16" s="153" t="s">
        <v>86</v>
      </c>
      <c r="D16" s="154" t="s">
        <v>67</v>
      </c>
      <c r="E16" s="155">
        <v>1</v>
      </c>
      <c r="F16" s="155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22.5">
      <c r="A17" s="151">
        <v>8</v>
      </c>
      <c r="B17" s="152" t="s">
        <v>87</v>
      </c>
      <c r="C17" s="153" t="s">
        <v>88</v>
      </c>
      <c r="D17" s="154" t="s">
        <v>67</v>
      </c>
      <c r="E17" s="155">
        <v>2</v>
      </c>
      <c r="F17" s="155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22.5">
      <c r="A18" s="151">
        <v>9</v>
      </c>
      <c r="B18" s="152" t="s">
        <v>89</v>
      </c>
      <c r="C18" s="153" t="s">
        <v>90</v>
      </c>
      <c r="D18" s="154" t="s">
        <v>67</v>
      </c>
      <c r="E18" s="155">
        <v>1</v>
      </c>
      <c r="F18" s="155"/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ht="12.75">
      <c r="A19" s="151">
        <v>10</v>
      </c>
      <c r="B19" s="152" t="s">
        <v>91</v>
      </c>
      <c r="C19" s="153" t="s">
        <v>92</v>
      </c>
      <c r="D19" s="154" t="s">
        <v>67</v>
      </c>
      <c r="E19" s="155">
        <v>1</v>
      </c>
      <c r="F19" s="155"/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12.75">
      <c r="A20" s="151">
        <v>11</v>
      </c>
      <c r="B20" s="152" t="s">
        <v>93</v>
      </c>
      <c r="C20" s="153" t="s">
        <v>94</v>
      </c>
      <c r="D20" s="154" t="s">
        <v>67</v>
      </c>
      <c r="E20" s="155">
        <v>1</v>
      </c>
      <c r="F20" s="155"/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57" ht="12.75">
      <c r="A21" s="157"/>
      <c r="B21" s="158" t="s">
        <v>68</v>
      </c>
      <c r="C21" s="159" t="str">
        <f>CONCATENATE(B10," ",C10)</f>
        <v>2 Vedlejší rozpočtové náklady</v>
      </c>
      <c r="D21" s="157"/>
      <c r="E21" s="160"/>
      <c r="F21" s="160"/>
      <c r="G21" s="161">
        <f>SUM(G10:G20)</f>
        <v>0</v>
      </c>
      <c r="O21" s="150">
        <v>4</v>
      </c>
      <c r="BA21" s="162">
        <f>SUM(BA10:BA20)</f>
        <v>0</v>
      </c>
      <c r="BB21" s="162">
        <f>SUM(BB10:BB20)</f>
        <v>0</v>
      </c>
      <c r="BC21" s="162">
        <f>SUM(BC10:BC20)</f>
        <v>0</v>
      </c>
      <c r="BD21" s="162">
        <f>SUM(BD10:BD20)</f>
        <v>0</v>
      </c>
      <c r="BE21" s="162">
        <f>SUM(BE10:BE20)</f>
        <v>0</v>
      </c>
    </row>
    <row r="22" spans="1:15" ht="12.75">
      <c r="A22" s="143" t="s">
        <v>65</v>
      </c>
      <c r="B22" s="144" t="s">
        <v>95</v>
      </c>
      <c r="C22" s="145" t="s">
        <v>96</v>
      </c>
      <c r="D22" s="146"/>
      <c r="E22" s="147"/>
      <c r="F22" s="147"/>
      <c r="G22" s="148"/>
      <c r="H22" s="149"/>
      <c r="I22" s="149"/>
      <c r="O22" s="150">
        <v>1</v>
      </c>
    </row>
    <row r="23" spans="1:104" ht="12.75">
      <c r="A23" s="151">
        <v>12</v>
      </c>
      <c r="B23" s="152" t="s">
        <v>97</v>
      </c>
      <c r="C23" s="153" t="s">
        <v>98</v>
      </c>
      <c r="D23" s="154" t="s">
        <v>67</v>
      </c>
      <c r="E23" s="155">
        <v>1</v>
      </c>
      <c r="F23" s="155"/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104" ht="22.5">
      <c r="A24" s="151">
        <v>13</v>
      </c>
      <c r="B24" s="152" t="s">
        <v>99</v>
      </c>
      <c r="C24" s="153" t="s">
        <v>100</v>
      </c>
      <c r="D24" s="154" t="s">
        <v>67</v>
      </c>
      <c r="E24" s="155">
        <v>1</v>
      </c>
      <c r="F24" s="155"/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04" ht="12.75">
      <c r="A25" s="151">
        <v>14</v>
      </c>
      <c r="B25" s="152" t="s">
        <v>101</v>
      </c>
      <c r="C25" s="153" t="s">
        <v>102</v>
      </c>
      <c r="D25" s="154" t="s">
        <v>67</v>
      </c>
      <c r="E25" s="155">
        <v>1</v>
      </c>
      <c r="F25" s="155"/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 ht="22.5">
      <c r="A26" s="151">
        <v>15</v>
      </c>
      <c r="B26" s="152" t="s">
        <v>103</v>
      </c>
      <c r="C26" s="153" t="s">
        <v>104</v>
      </c>
      <c r="D26" s="154" t="s">
        <v>67</v>
      </c>
      <c r="E26" s="155">
        <v>1</v>
      </c>
      <c r="F26" s="155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57" ht="12.75">
      <c r="A27" s="157"/>
      <c r="B27" s="158" t="s">
        <v>68</v>
      </c>
      <c r="C27" s="159" t="str">
        <f>CONCATENATE(B22," ",C22)</f>
        <v>3 Ostatní rozpočtové náklady</v>
      </c>
      <c r="D27" s="157"/>
      <c r="E27" s="160"/>
      <c r="F27" s="160"/>
      <c r="G27" s="161">
        <f>SUM(G22:G26)</f>
        <v>0</v>
      </c>
      <c r="O27" s="150">
        <v>4</v>
      </c>
      <c r="BA27" s="162">
        <f>SUM(BA22:BA26)</f>
        <v>0</v>
      </c>
      <c r="BB27" s="162">
        <f>SUM(BB22:BB26)</f>
        <v>0</v>
      </c>
      <c r="BC27" s="162">
        <f>SUM(BC22:BC26)</f>
        <v>0</v>
      </c>
      <c r="BD27" s="162">
        <f>SUM(BD22:BD26)</f>
        <v>0</v>
      </c>
      <c r="BE27" s="162">
        <f>SUM(BE22:BE26)</f>
        <v>0</v>
      </c>
    </row>
    <row r="28" spans="1:7" ht="12.75">
      <c r="A28" s="124"/>
      <c r="B28" s="124"/>
      <c r="C28" s="124"/>
      <c r="D28" s="124"/>
      <c r="E28" s="124"/>
      <c r="F28" s="124"/>
      <c r="G28" s="124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spans="1:7" ht="12.75">
      <c r="A51" s="163"/>
      <c r="B51" s="163"/>
      <c r="C51" s="163"/>
      <c r="D51" s="163"/>
      <c r="E51" s="163"/>
      <c r="F51" s="163"/>
      <c r="G51" s="163"/>
    </row>
    <row r="52" spans="1:7" ht="12.75">
      <c r="A52" s="163"/>
      <c r="B52" s="163"/>
      <c r="C52" s="163"/>
      <c r="D52" s="163"/>
      <c r="E52" s="163"/>
      <c r="F52" s="163"/>
      <c r="G52" s="163"/>
    </row>
    <row r="53" spans="1:7" ht="12.75">
      <c r="A53" s="163"/>
      <c r="B53" s="163"/>
      <c r="C53" s="163"/>
      <c r="D53" s="163"/>
      <c r="E53" s="163"/>
      <c r="F53" s="163"/>
      <c r="G53" s="163"/>
    </row>
    <row r="54" spans="1:7" ht="12.75">
      <c r="A54" s="163"/>
      <c r="B54" s="163"/>
      <c r="C54" s="163"/>
      <c r="D54" s="163"/>
      <c r="E54" s="163"/>
      <c r="F54" s="163"/>
      <c r="G54" s="16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spans="1:2" ht="12.75">
      <c r="A86" s="164"/>
      <c r="B86" s="164"/>
    </row>
    <row r="87" spans="1:7" ht="12.75">
      <c r="A87" s="163"/>
      <c r="B87" s="163"/>
      <c r="C87" s="166"/>
      <c r="D87" s="166"/>
      <c r="E87" s="167"/>
      <c r="F87" s="166"/>
      <c r="G87" s="168"/>
    </row>
    <row r="88" spans="1:7" ht="12.75">
      <c r="A88" s="169"/>
      <c r="B88" s="169"/>
      <c r="C88" s="163"/>
      <c r="D88" s="163"/>
      <c r="E88" s="170"/>
      <c r="F88" s="163"/>
      <c r="G88" s="163"/>
    </row>
    <row r="89" spans="1:7" ht="12.75">
      <c r="A89" s="163"/>
      <c r="B89" s="163"/>
      <c r="C89" s="163"/>
      <c r="D89" s="163"/>
      <c r="E89" s="170"/>
      <c r="F89" s="163"/>
      <c r="G89" s="163"/>
    </row>
    <row r="90" spans="1:7" ht="12.75">
      <c r="A90" s="163"/>
      <c r="B90" s="163"/>
      <c r="C90" s="163"/>
      <c r="D90" s="163"/>
      <c r="E90" s="170"/>
      <c r="F90" s="163"/>
      <c r="G90" s="163"/>
    </row>
    <row r="91" spans="1:7" ht="12.75">
      <c r="A91" s="163"/>
      <c r="B91" s="163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Čeganová Nataša</cp:lastModifiedBy>
  <cp:lastPrinted>2018-06-26T15:44:55Z</cp:lastPrinted>
  <dcterms:created xsi:type="dcterms:W3CDTF">2016-10-20T09:05:45Z</dcterms:created>
  <dcterms:modified xsi:type="dcterms:W3CDTF">2018-07-23T10:51:00Z</dcterms:modified>
  <cp:category/>
  <cp:version/>
  <cp:contentType/>
  <cp:contentStatus/>
</cp:coreProperties>
</file>