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list'!$F$4</definedName>
    <definedName name="MJ">'Krycí list'!$G$4</definedName>
    <definedName name="Mont">'Rekapitulace'!$H$29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'Položky'!$A$1:$H$172</definedName>
    <definedName name="_xlnm.Print_Area" localSheetId="1">'Rekapitulace'!$A$1:$I$35</definedName>
    <definedName name="PocetMJ">'Krycí list'!$G$7</definedName>
    <definedName name="Poznamka">'Krycí list'!$B$37</definedName>
    <definedName name="Projektant">'Krycí list'!$C$7</definedName>
    <definedName name="PSV">'Rekapitulace'!$F$29</definedName>
    <definedName name="PSV0">'Položky'!#REF!</definedName>
    <definedName name="SloupecCC">'Položky'!$H$6</definedName>
    <definedName name="SloupecCisloPol">'Položky'!$B$6</definedName>
    <definedName name="SloupecJC">'Položky'!$G$6</definedName>
    <definedName name="SloupecMJ">'Položky'!$E$6</definedName>
    <definedName name="SloupecMnozstvi">'Položky'!$F$6</definedName>
    <definedName name="SloupecNazPol">'Položky'!$D$6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'Rekapitulace'!$H$35</definedName>
    <definedName name="VRNKc">'Rekapitulace'!$E$34</definedName>
    <definedName name="VRNnazev">'Rekapitulace'!$A$34</definedName>
    <definedName name="VRNproc">'Rekapitulace'!$F$34</definedName>
    <definedName name="VRNzakl">'Rekapitulace'!$G$34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<sst xmlns="http://schemas.openxmlformats.org/spreadsheetml/2006/main" count="620" uniqueCount="375">
  <si>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</si>
  <si>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</si>
  <si>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</si>
  <si>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</si>
  <si>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</si>
  <si>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</si>
  <si>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</si>
  <si>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</si>
  <si>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</si>
  <si>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</si>
  <si>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</si>
  <si>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</si>
  <si>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</si>
  <si>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</si>
  <si>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</si>
  <si>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</si>
  <si>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</si>
  <si>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</si>
  <si>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</si>
  <si>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</si>
  <si>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</si>
  <si>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</si>
  <si>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</si>
  <si>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</si>
  <si>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</si>
  <si>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</si>
  <si>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</si>
  <si>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</si>
  <si>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</si>
  <si>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</si>
  <si>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</si>
  <si>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</si>
  <si>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</si>
  <si>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</si>
  <si>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</si>
  <si>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</si>
  <si>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</si>
  <si>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</si>
  <si>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</si>
  <si>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</si>
  <si>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</si>
  <si>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</si>
  <si>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</si>
  <si>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</si>
  <si>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</si>
  <si>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</si>
  <si>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</si>
  <si>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</si>
  <si>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</si>
  <si>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</si>
  <si>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</si>
  <si>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</si>
  <si>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</si>
  <si>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</si>
  <si>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</si>
  <si>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</si>
  <si>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</si>
  <si>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</si>
  <si>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</si>
  <si>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</si>
  <si>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</si>
  <si>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</si>
  <si>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</si>
  <si>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</si>
  <si>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</si>
  <si>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</si>
  <si>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</si>
  <si>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</si>
  <si>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</si>
  <si>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BD čp. 82/4, ul. Bartolomějská, O-Nová Ves</t>
  </si>
  <si>
    <t>Zemní práce - okapní chodník</t>
  </si>
  <si>
    <t>121 10-0001.RA0</t>
  </si>
  <si>
    <t>Sejmutí ornice, naložení, odvoz a uložení CÚ2014 okapní chodník, tl.15cm - 43,50x0,50 = 21,75m2</t>
  </si>
  <si>
    <t>m3</t>
  </si>
  <si>
    <t>122 10-0010.RA0</t>
  </si>
  <si>
    <t>Odkopávky nezapažené v hornině 1-4 tl.20cm CÚ2014 odvoz a uložení, okapní chodník</t>
  </si>
  <si>
    <t>113 10-7122.RA0</t>
  </si>
  <si>
    <t>Odstranění beton.krytu tl.15cm nad 200m2 CÚ2014 odvoz+likvidace - zadní část 17,50x0,50= 8,75m2</t>
  </si>
  <si>
    <t>m2</t>
  </si>
  <si>
    <t>113 10-7122.R00</t>
  </si>
  <si>
    <t>Odstranění podkladu pl. 200 m2,kam.drcené tl.20 cm CÚ2014, odvoz+likvidace</t>
  </si>
  <si>
    <t>122 10-0111.R</t>
  </si>
  <si>
    <t>Odkopávky nezapažené v hornině 1-4, okapní chodník CÚ2014, od hl.35 do 60cm včetně zpětného zásypu</t>
  </si>
  <si>
    <t>3</t>
  </si>
  <si>
    <t>Svislé a kompletní konstrukce</t>
  </si>
  <si>
    <t>342 28-0040.RA0</t>
  </si>
  <si>
    <t>Podhled podkroví z desek sádrokartonových CÚ2014, vodorovný a šikmý - cca 30% ze 150,00m2</t>
  </si>
  <si>
    <t>314 - R</t>
  </si>
  <si>
    <t>Vložkování komína - dle příčného řezu stáv.stavu výkres č.D1.6</t>
  </si>
  <si>
    <t>m</t>
  </si>
  <si>
    <t>5</t>
  </si>
  <si>
    <t>Komunikace - okapní chodník</t>
  </si>
  <si>
    <t>564 25-1111.R00</t>
  </si>
  <si>
    <t>Podklad ze štěrkopísku po zhutnění tloušťky 15 cm CÚ2014</t>
  </si>
  <si>
    <t>564 65-1112.R00</t>
  </si>
  <si>
    <t>Podklad z kameniva drceného 63-125 mm, tl. 16 cm CÚ2014</t>
  </si>
  <si>
    <t>596 81-1111.R00</t>
  </si>
  <si>
    <t>Kladení dlaždic kom.pro pěší,lože z kam.těž.CÚ2014 okapní chodníky - dl.(44,00+17,50)x0,50=30,75m2</t>
  </si>
  <si>
    <t>592-45620</t>
  </si>
  <si>
    <t>Dlaždice betonová 50x50x6 cm šedá CÚ2014 ztratné 5%</t>
  </si>
  <si>
    <t>61</t>
  </si>
  <si>
    <t>Úpravy povrchů vnitřní</t>
  </si>
  <si>
    <t>612 10-0020.RA0</t>
  </si>
  <si>
    <t>Začištění omítek kolem oken a dveří CÚ2014 v pásu 2x0,50m</t>
  </si>
  <si>
    <t>612 42-1626.R00</t>
  </si>
  <si>
    <t>Omítka vnitřní zdiva, MVC, hladká CÚ2014 š.50cm</t>
  </si>
  <si>
    <t>612 42-1637.R00</t>
  </si>
  <si>
    <t>Omítka vnitřní zdiva, MVC, štuková CÚ2014 š.50cm</t>
  </si>
  <si>
    <t>62</t>
  </si>
  <si>
    <t>Úpravy povrchů vnější</t>
  </si>
  <si>
    <t>622 - Ra</t>
  </si>
  <si>
    <t>Odstranění stávajícího zateplení na přístavbách včetně odvozu a likvidace</t>
  </si>
  <si>
    <t>622 - Rb</t>
  </si>
  <si>
    <t>Odstranění ozdob z fasády na přístavbách včetně odvozu a likvidace</t>
  </si>
  <si>
    <t>620 99-1121.R00</t>
  </si>
  <si>
    <t>Zakrývání výplní vnějších otvorů z lešení CÚ2014, okna</t>
  </si>
  <si>
    <t>622 45-4511.R00</t>
  </si>
  <si>
    <t>Oprava vnějších omítek cement.,hladkých do 50 % CÚ2014, štíty pod dřevěným obkladem a sokl</t>
  </si>
  <si>
    <t>622 90-4112.R00</t>
  </si>
  <si>
    <t>Očištění fasád tlakovou vodou složitost 1 - 2 CÚ2014</t>
  </si>
  <si>
    <t>622 - R1</t>
  </si>
  <si>
    <t>Očištění stávající vnější omítky ručně kartáčem</t>
  </si>
  <si>
    <t>622 - R2</t>
  </si>
  <si>
    <t xml:space="preserve">Penetrace stávající vnější omítky </t>
  </si>
  <si>
    <t>622 43-2112.R</t>
  </si>
  <si>
    <t>Omítka stěn hydrofobní střednězrnná sokl v.300mm</t>
  </si>
  <si>
    <t>622 47-2122.R00</t>
  </si>
  <si>
    <t>Omítka stěn vnější z SMS minerální slož. II. ručně probarvená CÚ2014</t>
  </si>
  <si>
    <t>622 47-2122.R</t>
  </si>
  <si>
    <t>Omítka stěn vnější z SMS minerální slož. II. ručně podhledy</t>
  </si>
  <si>
    <t>622 48-1113.R00</t>
  </si>
  <si>
    <t>Potažení vnějších stěn sklotex. pletivem, vypnutí perlinka CÚ2014</t>
  </si>
  <si>
    <t>622 31-1014.R00</t>
  </si>
  <si>
    <t>Doplňky zatepl. systémů soklová lišta hliníková CÚ2014</t>
  </si>
  <si>
    <t>622 42-1491.R00</t>
  </si>
  <si>
    <t>Doplňky zatepl. systémů, rohová lišta vnější rohy CÚ2014</t>
  </si>
  <si>
    <t>622 42-1492.R00</t>
  </si>
  <si>
    <t>Doplňky zatepl. systémů, okenní lišta CÚ2014</t>
  </si>
  <si>
    <t>622 42-1494.R00</t>
  </si>
  <si>
    <t>Doplňky zatepl. systémů, podparapetní lišta CÚ2014</t>
  </si>
  <si>
    <t>622 42-1495.R00</t>
  </si>
  <si>
    <t>Doplňky zatepl. systémů, dilatační lišta vnitřní rohy CÚ2014</t>
  </si>
  <si>
    <t>64</t>
  </si>
  <si>
    <t>Výplně otvorů</t>
  </si>
  <si>
    <t>641 - R</t>
  </si>
  <si>
    <t>Demontáž oken a dveří dřevěných včetně odvozu a likvidace</t>
  </si>
  <si>
    <t>641 94-R1</t>
  </si>
  <si>
    <t>Montáž oken plastových plochy nad 1,50m2 s vypěněním</t>
  </si>
  <si>
    <t>kus</t>
  </si>
  <si>
    <t>641 - Da</t>
  </si>
  <si>
    <t>Dodávka oken plastových včetně parapetů 60,50m2 - výkres č.D1.25</t>
  </si>
  <si>
    <t>D11</t>
  </si>
  <si>
    <t>Okno plastové T11 600x300mm jednokřídlové</t>
  </si>
  <si>
    <t>D12</t>
  </si>
  <si>
    <t>Okno plastové T12 - 600x600mm jednokřídlové</t>
  </si>
  <si>
    <t>D13</t>
  </si>
  <si>
    <t>Okno plastové T13 - 1100x2050mm jednokřídlové s nadsvětlíkem = 2+2</t>
  </si>
  <si>
    <t>D14</t>
  </si>
  <si>
    <t>Okno plastové T14 - 1400x2000mm dvoukřídlové s nadsvětlíkem = 4+4</t>
  </si>
  <si>
    <t>D15</t>
  </si>
  <si>
    <t>Okno plastové T15 - 600x900mm jednokřídlové = 2+2</t>
  </si>
  <si>
    <t>D16</t>
  </si>
  <si>
    <t>Okno plastové T16 - 900x1500mm jednokřídlové = 1+1</t>
  </si>
  <si>
    <t>D17</t>
  </si>
  <si>
    <t>Okno plastové T17- 1100x2000mm jednokřídlové = 2+2</t>
  </si>
  <si>
    <t>D18</t>
  </si>
  <si>
    <t>Okno plastové T18- 500x1000mm jednokřídlové = 2+2</t>
  </si>
  <si>
    <t>D19</t>
  </si>
  <si>
    <t>Okno plastové T19- 1265x1200mm dvoukřídlové = 3.np</t>
  </si>
  <si>
    <t>642 94-R2</t>
  </si>
  <si>
    <t>Montáž dveří plastových a hliníkových s vypěněním</t>
  </si>
  <si>
    <t>641 - Db</t>
  </si>
  <si>
    <t>Dodávka dveří balkonových včetně žaluzií 10,00m2 - výkres č.D1.26</t>
  </si>
  <si>
    <t>D51</t>
  </si>
  <si>
    <t>Dveře plastové typ 51 zárubeň plast 900x1970mm jednokřídlové balkonové = 1ks</t>
  </si>
  <si>
    <t>D52</t>
  </si>
  <si>
    <t>Dveře hliníkové typ 52 zárubeň hliník 1000x1970mm jednokřídlové otočné protipožární = 1+1</t>
  </si>
  <si>
    <t>D53</t>
  </si>
  <si>
    <t>Dveře plastové typ 53 zárubeň plast 1300x2475mm dvoukřídlové balkonové, asymetrické = 1+1</t>
  </si>
  <si>
    <t>D54</t>
  </si>
  <si>
    <t>641 - R1a</t>
  </si>
  <si>
    <t>Dem Střešní okna stávající včetně odvozu a likvidace</t>
  </si>
  <si>
    <t>641 - R1b</t>
  </si>
  <si>
    <t xml:space="preserve">D+M Střešní okna T20 - velikost 670x970mm </t>
  </si>
  <si>
    <t>641 - R2a</t>
  </si>
  <si>
    <t>Dem Střešní výlezy stávající včetně odvozu a likvidace</t>
  </si>
  <si>
    <t>641 - R2b</t>
  </si>
  <si>
    <t xml:space="preserve">D+M Střešní výlezy T21- velikost 670x670mm </t>
  </si>
  <si>
    <t>713</t>
  </si>
  <si>
    <t>Izolace tepelné</t>
  </si>
  <si>
    <t>713 13-1153.R</t>
  </si>
  <si>
    <t>Montáž izolace na tmel a hmožd.6 ks/m2, beton CÚ2014</t>
  </si>
  <si>
    <t>713 - R</t>
  </si>
  <si>
    <t>Demontáž, zpětná montáž a doplnění 30% stávající tepelná izolace</t>
  </si>
  <si>
    <t>283 - D1</t>
  </si>
  <si>
    <t>Deska izolačn í TPD PUR 30/40 tl. 100mm stěny, prořez + ztratné 10%</t>
  </si>
  <si>
    <t>283 - D2</t>
  </si>
  <si>
    <t>283 - D3</t>
  </si>
  <si>
    <t>D+M Deska izolační minerální vata tl. 40mm střecha, ztratné 10%</t>
  </si>
  <si>
    <t>998 71-3102.R00</t>
  </si>
  <si>
    <t>Přesun hmot pro izolace tepelné, výšky do 12 m CÚ2014</t>
  </si>
  <si>
    <t>t</t>
  </si>
  <si>
    <t>736</t>
  </si>
  <si>
    <t>Vytápění</t>
  </si>
  <si>
    <t xml:space="preserve">736 - R </t>
  </si>
  <si>
    <t xml:space="preserve">Vytápění - samostatný rozpočet </t>
  </si>
  <si>
    <t>celkem</t>
  </si>
  <si>
    <t>762</t>
  </si>
  <si>
    <t>Konstrukce tesařské</t>
  </si>
  <si>
    <t>762 90-0040.R</t>
  </si>
  <si>
    <t>Demontáž samostatných prvků krovů bednění a hydroizolace - včetně odvozu a likvidace</t>
  </si>
  <si>
    <t>762 33-0010.R</t>
  </si>
  <si>
    <t>Konstrukce vázaná krovu z řeziva plochy do 120 cm2 pouze montáž, řezivo ve specifikaci</t>
  </si>
  <si>
    <t>762 - D1</t>
  </si>
  <si>
    <t>Přidavná krokev 55x45mm SM/JD celkem 345,00m - prořez+ztratné 10%</t>
  </si>
  <si>
    <t>762 34-0030.R</t>
  </si>
  <si>
    <t>Laťování střech rozteč 22 cm pouze montáž, řezivo ve specifikaci</t>
  </si>
  <si>
    <t>762 - D2</t>
  </si>
  <si>
    <t>Latě 50x40mm SM/JD, celkem 860,00m prořez+ztratné 10%</t>
  </si>
  <si>
    <t>762 34-0032.R</t>
  </si>
  <si>
    <t>Laťování střech rozteč 36 cm pouze montáž, řezivo ve specifikaci</t>
  </si>
  <si>
    <t>762 - D3</t>
  </si>
  <si>
    <t>Kontralatě 50x40mm SM/JD, celkem 345,00m prořez+ztratné = 10%</t>
  </si>
  <si>
    <t>762 - R</t>
  </si>
  <si>
    <t xml:space="preserve">D+M Nadkrokevní držáky </t>
  </si>
  <si>
    <t>998 76-2102.R00</t>
  </si>
  <si>
    <t>Přesun hmot pro tesařské konstrukce, výšky do 12 m CÚ2014</t>
  </si>
  <si>
    <t>764</t>
  </si>
  <si>
    <t>Konstrukce klempířské</t>
  </si>
  <si>
    <t>764 31-1831.R</t>
  </si>
  <si>
    <t>Demontáž krytiny, tabule 2 x 1 m, do 25 m2, do 45° plechová krytina</t>
  </si>
  <si>
    <t xml:space="preserve">2x 24,00x6,60+17,00x3,50+vikýře 9x 3,50 = 400,00 </t>
  </si>
  <si>
    <t>764 90-1101.R00</t>
  </si>
  <si>
    <t>Poplastovaný plech, tašková tabule na dřevo,do 30° CÚ2014</t>
  </si>
  <si>
    <t>764 90-1201.R00</t>
  </si>
  <si>
    <t>Poplastovaný plech, tašková tabule příplatek nad 30 st. CÚ2014</t>
  </si>
  <si>
    <t>764 90-9401.R00</t>
  </si>
  <si>
    <t>764 - R</t>
  </si>
  <si>
    <t xml:space="preserve">D+M Parozábrana - folie </t>
  </si>
  <si>
    <t>764 90-0035.RA0</t>
  </si>
  <si>
    <t>Demontáž podokapních žlabů půlkruhových CÚ2014 24,00+17,00+2x 4,50 = 50,00</t>
  </si>
  <si>
    <t>764 90-8105.R00</t>
  </si>
  <si>
    <t>Žlab podokapní půlkruhový R,velikost 150 mm poplastovaný plech CÚ2014</t>
  </si>
  <si>
    <t>764 90-0040.RA0</t>
  </si>
  <si>
    <t>Demontáž odpadních trub CÚ2014 4x 10,00 + 2x 3,50 = 47,00</t>
  </si>
  <si>
    <t>764 90-8110.R00</t>
  </si>
  <si>
    <t>Odpadní trouby kruhové SROR, D 120 mm poplastovaný plech CÚ2014</t>
  </si>
  <si>
    <t>764 39-5810.R</t>
  </si>
  <si>
    <t>Demontáž svislé dilatace, rš 250 mm, 2x 5,60+8,50) v rozích vstupních prostorů</t>
  </si>
  <si>
    <t>764 39-5310.R</t>
  </si>
  <si>
    <t>Svislá dilatace z plechu jednodílná, rš 250 mm poplastovaný plech</t>
  </si>
  <si>
    <t>764 41-0850.R00</t>
  </si>
  <si>
    <t>Demontáž oplechování parapetů,rš od 100 do 330 mm CÚ2014</t>
  </si>
  <si>
    <t>764 51-1660.R00</t>
  </si>
  <si>
    <t>Oplechování parapetů , rš. 400 mm poplastovaný plech CÚ2014</t>
  </si>
  <si>
    <t>764 - Dem</t>
  </si>
  <si>
    <t>Demontáž větracích mřížek z kuchyně 5x 2ks</t>
  </si>
  <si>
    <t>764 - R1</t>
  </si>
  <si>
    <t>D+M Větrací mřížka z kuchyně 5x 2ks</t>
  </si>
  <si>
    <t>764 - R2</t>
  </si>
  <si>
    <t>D+M Dvířka k rozvaděčům - EL, HUP, SL nové včetně nátěru</t>
  </si>
  <si>
    <t>764 - R3</t>
  </si>
  <si>
    <t>D+M Větrací komínky kanalizace včetně oplechování - 5x 2ks</t>
  </si>
  <si>
    <t>764 - R4</t>
  </si>
  <si>
    <t>D+M Větrací komínky k digestořím včetně oplechování</t>
  </si>
  <si>
    <t>998 76-4102.R00</t>
  </si>
  <si>
    <t>Přesun hmot pro klempířské konstr., výšky do 12 m CÚ2014</t>
  </si>
  <si>
    <t>POZNÁMKA</t>
  </si>
  <si>
    <t>Odvoz a likvidaci stávajících klempířských výr. ZAJISTÍ INVESTOR</t>
  </si>
  <si>
    <t>766</t>
  </si>
  <si>
    <t>Konstrukce truhlářské</t>
  </si>
  <si>
    <t>766 90-0010.R</t>
  </si>
  <si>
    <t>Demontáž obložení štítů z prken 2x 25,00 = 50,00 včetně odvozu a likvidace</t>
  </si>
  <si>
    <t>766 69-0010.RAB</t>
  </si>
  <si>
    <t>Desky parapetní aglomer. dodávka a montáž šířka 30 cm CÚ2014</t>
  </si>
  <si>
    <t>998 76-6102.R00</t>
  </si>
  <si>
    <t>Přesun hmot pro truhlářské konstr., výšky do 12 m CÚ2014</t>
  </si>
  <si>
    <t>767</t>
  </si>
  <si>
    <t>Konstrukce zámečnické</t>
  </si>
  <si>
    <t>767 - R1</t>
  </si>
  <si>
    <t>D+M Závětrné stěny na pavlačích z polykarbonátu výkres č.D2.8</t>
  </si>
  <si>
    <t>S1</t>
  </si>
  <si>
    <t xml:space="preserve">Stěna S1 = 1,10x2,50m = 1ks </t>
  </si>
  <si>
    <t>S2</t>
  </si>
  <si>
    <t xml:space="preserve">Stěna S2 = 1,20x2,50m = 1ks </t>
  </si>
  <si>
    <t>S3</t>
  </si>
  <si>
    <t xml:space="preserve">Stěna S3 = 1,10x2,30m = 1ks </t>
  </si>
  <si>
    <t>S4</t>
  </si>
  <si>
    <t xml:space="preserve">Stěna S4 = 1,20x2,30m = 1ks </t>
  </si>
  <si>
    <t>767 - R2</t>
  </si>
  <si>
    <t>D+M Venkovní žaluzie pro okna T13-19 výkres č.D1.25</t>
  </si>
  <si>
    <t>Z13</t>
  </si>
  <si>
    <t>Venkovní žaluzie Z13 pro okno T13 - 1100x2050mm = 2+2</t>
  </si>
  <si>
    <t>Z14</t>
  </si>
  <si>
    <t>Venkovní žaluzie Z14 pro okno T14 - 1400x2000mm = 4+4</t>
  </si>
  <si>
    <t>Z15</t>
  </si>
  <si>
    <t>Venkovní žaluzie Z15 pro okno T15 - 600x900mm = 2+2</t>
  </si>
  <si>
    <t>Z16</t>
  </si>
  <si>
    <t>Venkovní žaluzie Z16 pro okno T16 - 900x1500mm = 1+1</t>
  </si>
  <si>
    <t>Z17</t>
  </si>
  <si>
    <t>Venkovní žaluzie Z17 pro okno T17 - 1100x2000mm = 2+2</t>
  </si>
  <si>
    <t>Z18</t>
  </si>
  <si>
    <t>Venkovní žaluzie Z18 pro okno T18 - 500x1000mm = 2+2</t>
  </si>
  <si>
    <t>Z19</t>
  </si>
  <si>
    <t>Venkovní žaluzie Z19 pro okno T13 - 1300x1200mm - 3.np</t>
  </si>
  <si>
    <t>998 76-7102.R00</t>
  </si>
  <si>
    <t>Přesun hmot pro zámečnické konstr., výšky do 12 m CÚ2014</t>
  </si>
  <si>
    <t>783</t>
  </si>
  <si>
    <t>Nátěry</t>
  </si>
  <si>
    <t>783 95-0010.R</t>
  </si>
  <si>
    <t>Oprava nátěrů kovových konstrukcí opálení, odmaštění, 1x krycí + 1x email</t>
  </si>
  <si>
    <t>783 95-0010.RAB</t>
  </si>
  <si>
    <t>Oprava nátěrů kovových konstrukcí - anténa opálení, odmaštění, 1x krycí + 1x email CÚ2014</t>
  </si>
  <si>
    <t>784</t>
  </si>
  <si>
    <t>Malby</t>
  </si>
  <si>
    <t>784 41-0010.RAC</t>
  </si>
  <si>
    <t>Pačokování vápenným mlékem - nové omítky kolem otvorů jednonásobné s bílením CÚ2014</t>
  </si>
  <si>
    <t>784 45-0075.RA0</t>
  </si>
  <si>
    <t>Malba disperzní z malířských směsí, penetrace 1x malba bílá 2x, kolem otvorů CÚ2014</t>
  </si>
  <si>
    <t>784 45-0074.RA0</t>
  </si>
  <si>
    <t>Malba disperzní z malířských směsí, penetrace 1x, malba bílá 1x - sádrokarton CÚ2014</t>
  </si>
  <si>
    <t>8</t>
  </si>
  <si>
    <t>Trubní vedení</t>
  </si>
  <si>
    <t>894 - R</t>
  </si>
  <si>
    <t>D+M Okapová vpusť včetně napojení osazení do výkopu pro okapní chodník</t>
  </si>
  <si>
    <t>91</t>
  </si>
  <si>
    <t>Doplňující práce na komunikaci</t>
  </si>
  <si>
    <t>919 73-5123.R00</t>
  </si>
  <si>
    <t>Řezání stávajícího betonového krytu tl. 10 - 15 cm CÚ2014, zpevněná plocha - zadní část domu</t>
  </si>
  <si>
    <t>94</t>
  </si>
  <si>
    <t>Lešení a stavební výtahy</t>
  </si>
  <si>
    <t>941 94-1041.R00</t>
  </si>
  <si>
    <t>Montáž lešení leh.řad.s podlahami,š.1,2 m, H 10m CÚ2014, 2x (17,50+2,40+15,00+2,40)x 10,00=746,00m2</t>
  </si>
  <si>
    <t>941 94-1291.RT3</t>
  </si>
  <si>
    <t>Příplatek za každý měsíc použití lešení k pol.1041 lešení pronajaté, 2 měsíce CÚ2014</t>
  </si>
  <si>
    <t>941 94-1841.R00</t>
  </si>
  <si>
    <t>Demontáž lešení leh.řad.s podlahami,š.1,2 m,H 10 m CÚ2014</t>
  </si>
  <si>
    <t>944 94-4011.R00</t>
  </si>
  <si>
    <t>Montáž ochranné sítě z umělých vláken CÚ2014</t>
  </si>
  <si>
    <t>944 94-4031.R00</t>
  </si>
  <si>
    <t>Příplatek za každý měsíc použití sítí k pol. 4011 2 měsíce CÚ2014</t>
  </si>
  <si>
    <t>944 94-4081.R00</t>
  </si>
  <si>
    <t xml:space="preserve">Demontáž ochranné sítě z umělých vláken CÚ2014 </t>
  </si>
  <si>
    <t>99</t>
  </si>
  <si>
    <t>Staveništní přesun hmot</t>
  </si>
  <si>
    <t>999 28-1108.R00</t>
  </si>
  <si>
    <t>Přesun hmot pro opravy a údržbu do výšky 12 m CÚ2014</t>
  </si>
  <si>
    <t>M21</t>
  </si>
  <si>
    <t>Elektromontáže</t>
  </si>
  <si>
    <t>210 - R</t>
  </si>
  <si>
    <t>Demontáž hromosvodu včetně odvozu a likvidace</t>
  </si>
  <si>
    <t>210 20-0020.RA0</t>
  </si>
  <si>
    <t>Hromosvod pro BD včetně revize CÚ2014</t>
  </si>
  <si>
    <t>M24</t>
  </si>
  <si>
    <t>Montáže vzduchotechnických zař</t>
  </si>
  <si>
    <t>240 - R1</t>
  </si>
  <si>
    <t xml:space="preserve">D+M Digestoře v kuchyních podkroví </t>
  </si>
  <si>
    <t>240 - R2</t>
  </si>
  <si>
    <t>D+M Rekuperační jednotky VZT v podkroví odvětrání do bočních stěn vikýřů</t>
  </si>
  <si>
    <t>RTS2014</t>
  </si>
  <si>
    <t>Dveře hliníkové, typ 54, zárubeň hliník 1000x2300mm, jednokřídlé otočné vstupní protipožární s nadsvětlíkem, asymetrické = 1+1</t>
  </si>
  <si>
    <t>D+M Větrací komínky k ventilátorům do koupelny včetně oplechování</t>
  </si>
  <si>
    <t>240 - R3</t>
  </si>
  <si>
    <t>D+M Ventilátor s vlhkostním čidlem</t>
  </si>
  <si>
    <t>M25</t>
  </si>
  <si>
    <t>Oprava dlažby - agregovaná položka (Odstranění stávající dlažby, vyrovnání podkladu, nová hydroizolace, pokládka nové dlažby nalepením na separační rohož)</t>
  </si>
  <si>
    <t>M26</t>
  </si>
  <si>
    <t>Drenáž kolem budovy, průměr 100 mm, viz výkres D.2.5</t>
  </si>
  <si>
    <t>Šachtice v rozích budovy - plastová korugovaná, DN300, viz výkres D.1.1.15 A</t>
  </si>
  <si>
    <t>Položky bez označení Cenové soustavy RTS 2014 jsou ceny místně obvyklé a byly použity při podobných již realizovaných zakázkách v období posledních 3 let.                                                                                                                                                                                                                     Jsou-li v projektu uvedeny obchodní názvy výrobků a materiálu, jedná se pouze o příklad určující technické parametry, minimální kvalitativní požadavky a vzhled u viditelných prvků. Je možné je nahradit výrobkem nebo materiálem stejné a vyšší kvalitativní úrovně.</t>
  </si>
  <si>
    <t>Snížení energetické náročnosti BD _ stavební práce+vytápění</t>
  </si>
  <si>
    <t>Vyvolané práce na pavlači</t>
  </si>
  <si>
    <t>Vyvolané práce na komunikaci</t>
  </si>
  <si>
    <t>D+M Izolační folie, superdifúzní kontaktní pojistná hydroizolace pro šikmé střešní konstrukce s antireflexním povrchem</t>
  </si>
  <si>
    <t>D+M Deska izolační z kamenné vlny pojená organickou pryskyřicí,hydrofobizovaná, tvarově stálá, tl. 80mm, střecha, ztratné 10%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</si>
</sst>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32" fillId="22" borderId="6" applyNumberFormat="0" applyFont="0" applyAlignment="0" applyProtection="0"/>
    <xf numFmtId="9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49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4" xfId="0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0" fillId="0" borderId="0" xfId="45" applyFill="1">
      <alignment/>
      <protection/>
    </xf>
    <xf numFmtId="0" fontId="11" fillId="0" borderId="0" xfId="45" applyFont="1" applyFill="1" applyAlignment="1">
      <alignment horizontal="centerContinuous"/>
      <protection/>
    </xf>
    <xf numFmtId="0" fontId="12" fillId="0" borderId="0" xfId="45" applyFont="1" applyFill="1" applyAlignment="1">
      <alignment horizontal="centerContinuous"/>
      <protection/>
    </xf>
    <xf numFmtId="0" fontId="12" fillId="0" borderId="0" xfId="45" applyFont="1" applyFill="1" applyAlignment="1">
      <alignment horizontal="right"/>
      <protection/>
    </xf>
    <xf numFmtId="0" fontId="4" fillId="0" borderId="49" xfId="45" applyFont="1" applyFill="1" applyBorder="1">
      <alignment/>
      <protection/>
    </xf>
    <xf numFmtId="0" fontId="0" fillId="0" borderId="49" xfId="45" applyFill="1" applyBorder="1">
      <alignment/>
      <protection/>
    </xf>
    <xf numFmtId="0" fontId="9" fillId="0" borderId="49" xfId="45" applyFont="1" applyFill="1" applyBorder="1" applyAlignment="1">
      <alignment horizontal="right"/>
      <protection/>
    </xf>
    <xf numFmtId="0" fontId="0" fillId="0" borderId="49" xfId="45" applyFill="1" applyBorder="1" applyAlignment="1">
      <alignment horizontal="left"/>
      <protection/>
    </xf>
    <xf numFmtId="0" fontId="0" fillId="0" borderId="50" xfId="45" applyFill="1" applyBorder="1">
      <alignment/>
      <protection/>
    </xf>
    <xf numFmtId="0" fontId="9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ill="1" applyAlignment="1">
      <alignment horizontal="right"/>
      <protection/>
    </xf>
    <xf numFmtId="0" fontId="0" fillId="0" borderId="0" xfId="45" applyFill="1" applyAlignment="1">
      <alignment/>
      <protection/>
    </xf>
    <xf numFmtId="49" fontId="5" fillId="0" borderId="57" xfId="45" applyNumberFormat="1" applyFont="1" applyFill="1" applyBorder="1">
      <alignment/>
      <protection/>
    </xf>
    <xf numFmtId="0" fontId="5" fillId="0" borderId="39" xfId="45" applyFont="1" applyFill="1" applyBorder="1" applyAlignment="1">
      <alignment horizontal="center"/>
      <protection/>
    </xf>
    <xf numFmtId="0" fontId="5" fillId="0" borderId="39" xfId="45" applyNumberFormat="1" applyFont="1" applyFill="1" applyBorder="1" applyAlignment="1">
      <alignment horizontal="center"/>
      <protection/>
    </xf>
    <xf numFmtId="0" fontId="5" fillId="0" borderId="57" xfId="45" applyFont="1" applyFill="1" applyBorder="1" applyAlignment="1">
      <alignment horizontal="center"/>
      <protection/>
    </xf>
    <xf numFmtId="0" fontId="6" fillId="0" borderId="60" xfId="45" applyFont="1" applyFill="1" applyBorder="1" applyAlignment="1">
      <alignment horizontal="center"/>
      <protection/>
    </xf>
    <xf numFmtId="49" fontId="6" fillId="0" borderId="60" xfId="45" applyNumberFormat="1" applyFont="1" applyFill="1" applyBorder="1" applyAlignment="1">
      <alignment horizontal="left"/>
      <protection/>
    </xf>
    <xf numFmtId="0" fontId="6" fillId="0" borderId="60" xfId="45" applyFont="1" applyFill="1" applyBorder="1">
      <alignment/>
      <protection/>
    </xf>
    <xf numFmtId="0" fontId="0" fillId="0" borderId="60" xfId="45" applyFill="1" applyBorder="1" applyAlignment="1">
      <alignment horizontal="center"/>
      <protection/>
    </xf>
    <xf numFmtId="0" fontId="0" fillId="0" borderId="60" xfId="45" applyNumberFormat="1" applyFill="1" applyBorder="1" applyAlignment="1">
      <alignment horizontal="right"/>
      <protection/>
    </xf>
    <xf numFmtId="0" fontId="0" fillId="0" borderId="60" xfId="45" applyNumberFormat="1" applyFill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0" xfId="45" applyFont="1" applyFill="1" applyBorder="1" applyAlignment="1">
      <alignment horizontal="center"/>
      <protection/>
    </xf>
    <xf numFmtId="49" fontId="8" fillId="0" borderId="60" xfId="45" applyNumberFormat="1" applyFont="1" applyFill="1" applyBorder="1" applyAlignment="1">
      <alignment horizontal="left"/>
      <protection/>
    </xf>
    <xf numFmtId="0" fontId="8" fillId="0" borderId="60" xfId="45" applyFont="1" applyFill="1" applyBorder="1" applyAlignment="1">
      <alignment wrapText="1"/>
      <protection/>
    </xf>
    <xf numFmtId="49" fontId="8" fillId="0" borderId="60" xfId="45" applyNumberFormat="1" applyFont="1" applyFill="1" applyBorder="1" applyAlignment="1">
      <alignment horizontal="center" shrinkToFit="1"/>
      <protection/>
    </xf>
    <xf numFmtId="4" fontId="8" fillId="0" borderId="60" xfId="45" applyNumberFormat="1" applyFont="1" applyFill="1" applyBorder="1" applyAlignment="1">
      <alignment horizontal="right"/>
      <protection/>
    </xf>
    <xf numFmtId="4" fontId="8" fillId="0" borderId="60" xfId="45" applyNumberFormat="1" applyFont="1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49" fontId="4" fillId="0" borderId="61" xfId="45" applyNumberFormat="1" applyFont="1" applyFill="1" applyBorder="1" applyAlignment="1">
      <alignment horizontal="left"/>
      <protection/>
    </xf>
    <xf numFmtId="0" fontId="4" fillId="0" borderId="61" xfId="45" applyFont="1" applyFill="1" applyBorder="1">
      <alignment/>
      <protection/>
    </xf>
    <xf numFmtId="4" fontId="0" fillId="0" borderId="61" xfId="45" applyNumberFormat="1" applyFill="1" applyBorder="1" applyAlignment="1">
      <alignment horizontal="right"/>
      <protection/>
    </xf>
    <xf numFmtId="4" fontId="6" fillId="0" borderId="61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4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5" fillId="0" borderId="0" xfId="45" applyFont="1" applyBorder="1">
      <alignment/>
      <protection/>
    </xf>
    <xf numFmtId="3" fontId="15" fillId="0" borderId="0" xfId="45" applyNumberFormat="1" applyFont="1" applyBorder="1" applyAlignment="1">
      <alignment horizontal="right"/>
      <protection/>
    </xf>
    <xf numFmtId="4" fontId="15" fillId="0" borderId="0" xfId="45" applyNumberFormat="1" applyFont="1" applyBorder="1">
      <alignment/>
      <protection/>
    </xf>
    <xf numFmtId="0" fontId="14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0" fillId="0" borderId="49" xfId="45" applyFont="1" applyFill="1" applyBorder="1" applyAlignment="1">
      <alignment horizontal="center"/>
      <protection/>
    </xf>
    <xf numFmtId="0" fontId="0" fillId="0" borderId="63" xfId="45" applyFont="1" applyFill="1" applyBorder="1" applyAlignment="1">
      <alignment horizontal="center"/>
      <protection/>
    </xf>
    <xf numFmtId="0" fontId="8" fillId="34" borderId="60" xfId="45" applyFont="1" applyFill="1" applyBorder="1" applyAlignment="1">
      <alignment wrapText="1"/>
      <protection/>
    </xf>
    <xf numFmtId="0" fontId="6" fillId="0" borderId="64" xfId="45" applyFont="1" applyFill="1" applyBorder="1" applyAlignment="1">
      <alignment horizontal="center"/>
      <protection/>
    </xf>
    <xf numFmtId="0" fontId="0" fillId="0" borderId="64" xfId="45" applyFill="1" applyBorder="1" applyAlignment="1">
      <alignment horizontal="center"/>
      <protection/>
    </xf>
    <xf numFmtId="0" fontId="0" fillId="0" borderId="64" xfId="45" applyNumberFormat="1" applyFill="1" applyBorder="1" applyAlignment="1">
      <alignment horizontal="right"/>
      <protection/>
    </xf>
    <xf numFmtId="0" fontId="0" fillId="0" borderId="64" xfId="45" applyNumberFormat="1" applyFill="1" applyBorder="1">
      <alignment/>
      <protection/>
    </xf>
    <xf numFmtId="49" fontId="8" fillId="0" borderId="60" xfId="45" applyNumberFormat="1" applyFont="1" applyFill="1" applyBorder="1" applyAlignment="1">
      <alignment horizontal="center" shrinkToFit="1"/>
      <protection/>
    </xf>
    <xf numFmtId="49" fontId="4" fillId="0" borderId="60" xfId="45" applyNumberFormat="1" applyFont="1" applyFill="1" applyBorder="1" applyAlignment="1">
      <alignment horizontal="left"/>
      <protection/>
    </xf>
    <xf numFmtId="4" fontId="0" fillId="0" borderId="60" xfId="45" applyNumberFormat="1" applyFill="1" applyBorder="1" applyAlignment="1">
      <alignment horizontal="right"/>
      <protection/>
    </xf>
    <xf numFmtId="4" fontId="6" fillId="0" borderId="60" xfId="45" applyNumberFormat="1" applyFont="1" applyFill="1" applyBorder="1">
      <alignment/>
      <protection/>
    </xf>
    <xf numFmtId="49" fontId="6" fillId="0" borderId="20" xfId="45" applyNumberFormat="1" applyFont="1" applyFill="1" applyBorder="1" applyAlignment="1">
      <alignment horizontal="left"/>
      <protection/>
    </xf>
    <xf numFmtId="49" fontId="8" fillId="0" borderId="22" xfId="45" applyNumberFormat="1" applyFont="1" applyFill="1" applyBorder="1" applyAlignment="1">
      <alignment horizontal="left"/>
      <protection/>
    </xf>
    <xf numFmtId="49" fontId="4" fillId="0" borderId="22" xfId="45" applyNumberFormat="1" applyFont="1" applyFill="1" applyBorder="1" applyAlignment="1">
      <alignment horizontal="left"/>
      <protection/>
    </xf>
    <xf numFmtId="0" fontId="6" fillId="0" borderId="18" xfId="45" applyFont="1" applyFill="1" applyBorder="1">
      <alignment/>
      <protection/>
    </xf>
    <xf numFmtId="0" fontId="8" fillId="0" borderId="15" xfId="45" applyFont="1" applyFill="1" applyBorder="1" applyAlignment="1">
      <alignment wrapText="1"/>
      <protection/>
    </xf>
    <xf numFmtId="0" fontId="4" fillId="0" borderId="15" xfId="45" applyFont="1" applyFill="1" applyBorder="1">
      <alignment/>
      <protection/>
    </xf>
    <xf numFmtId="0" fontId="0" fillId="0" borderId="61" xfId="45" applyBorder="1">
      <alignment/>
      <protection/>
    </xf>
    <xf numFmtId="49" fontId="4" fillId="0" borderId="65" xfId="45" applyNumberFormat="1" applyFont="1" applyFill="1" applyBorder="1" applyAlignment="1">
      <alignment horizontal="left"/>
      <protection/>
    </xf>
    <xf numFmtId="0" fontId="4" fillId="0" borderId="58" xfId="45" applyFont="1" applyFill="1" applyBorder="1">
      <alignment/>
      <protection/>
    </xf>
    <xf numFmtId="0" fontId="0" fillId="0" borderId="64" xfId="45" applyBorder="1">
      <alignment/>
      <protection/>
    </xf>
    <xf numFmtId="0" fontId="8" fillId="0" borderId="0" xfId="0" applyFont="1" applyAlignment="1">
      <alignment vertical="top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33" borderId="65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56" xfId="0" applyFont="1" applyFill="1" applyBorder="1" applyAlignment="1">
      <alignment horizontal="left"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center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4" fillId="0" borderId="70" xfId="45" applyFont="1" applyBorder="1" applyAlignment="1">
      <alignment horizontal="left"/>
      <protection/>
    </xf>
    <xf numFmtId="0" fontId="4" fillId="0" borderId="63" xfId="45" applyFont="1" applyBorder="1" applyAlignment="1">
      <alignment horizontal="left"/>
      <protection/>
    </xf>
    <xf numFmtId="0" fontId="4" fillId="0" borderId="71" xfId="45" applyFont="1" applyBorder="1" applyAlignment="1">
      <alignment horizontal="left"/>
      <protection/>
    </xf>
    <xf numFmtId="0" fontId="10" fillId="0" borderId="0" xfId="45" applyFont="1" applyAlignment="1">
      <alignment horizontal="center"/>
      <protection/>
    </xf>
    <xf numFmtId="0" fontId="0" fillId="0" borderId="66" xfId="45" applyFont="1" applyFill="1" applyBorder="1" applyAlignment="1">
      <alignment horizontal="center"/>
      <protection/>
    </xf>
    <xf numFmtId="0" fontId="0" fillId="0" borderId="67" xfId="45" applyFont="1" applyFill="1" applyBorder="1" applyAlignment="1">
      <alignment horizontal="center"/>
      <protection/>
    </xf>
    <xf numFmtId="49" fontId="0" fillId="0" borderId="68" xfId="45" applyNumberFormat="1" applyFont="1" applyFill="1" applyBorder="1" applyAlignment="1">
      <alignment horizontal="center"/>
      <protection/>
    </xf>
    <xf numFmtId="0" fontId="0" fillId="0" borderId="69" xfId="45" applyFont="1" applyFill="1" applyBorder="1" applyAlignment="1">
      <alignment horizontal="center"/>
      <protection/>
    </xf>
    <xf numFmtId="0" fontId="4" fillId="0" borderId="63" xfId="45" applyFont="1" applyFill="1" applyBorder="1" applyAlignment="1">
      <alignment horizontal="left"/>
      <protection/>
    </xf>
    <xf numFmtId="0" fontId="4" fillId="0" borderId="71" xfId="45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view="pageLayout" workbookViewId="0" topLeftCell="A16">
      <selection activeCell="F31" sqref="F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7.87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199" t="s">
        <v>370</v>
      </c>
      <c r="D4" s="200"/>
      <c r="E4" s="200"/>
      <c r="F4" s="200"/>
      <c r="G4" s="201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2"/>
      <c r="D7" s="19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92"/>
      <c r="D8" s="19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94"/>
      <c r="F11" s="195"/>
      <c r="G11" s="19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f>ROUND(C22,0)</f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198" t="s">
        <v>369</v>
      </c>
      <c r="B37" s="198"/>
      <c r="C37" s="198"/>
      <c r="D37" s="198"/>
      <c r="E37" s="198"/>
      <c r="F37" s="198"/>
      <c r="G37" s="198"/>
      <c r="H37" t="s">
        <v>4</v>
      </c>
    </row>
    <row r="38" spans="1:8" ht="12.75" customHeight="1">
      <c r="A38" s="198"/>
      <c r="B38" s="198"/>
      <c r="C38" s="198"/>
      <c r="D38" s="198"/>
      <c r="E38" s="198"/>
      <c r="F38" s="198"/>
      <c r="G38" s="198"/>
      <c r="H38" t="s">
        <v>4</v>
      </c>
    </row>
    <row r="39" spans="1:8" ht="12.75">
      <c r="A39" s="198"/>
      <c r="B39" s="198"/>
      <c r="C39" s="198"/>
      <c r="D39" s="198"/>
      <c r="E39" s="198"/>
      <c r="F39" s="198"/>
      <c r="G39" s="198"/>
      <c r="H39" t="s">
        <v>4</v>
      </c>
    </row>
    <row r="40" spans="1:8" ht="12.75">
      <c r="A40" s="198"/>
      <c r="B40" s="198"/>
      <c r="C40" s="198"/>
      <c r="D40" s="198"/>
      <c r="E40" s="198"/>
      <c r="F40" s="198"/>
      <c r="G40" s="198"/>
      <c r="H40" t="s">
        <v>4</v>
      </c>
    </row>
    <row r="41" spans="1:8" ht="12.75">
      <c r="A41" s="198"/>
      <c r="B41" s="198"/>
      <c r="C41" s="198"/>
      <c r="D41" s="198"/>
      <c r="E41" s="198"/>
      <c r="F41" s="198"/>
      <c r="G41" s="198"/>
      <c r="H41" t="s">
        <v>4</v>
      </c>
    </row>
    <row r="42" spans="1:8" ht="12.75">
      <c r="A42" s="198"/>
      <c r="B42" s="198"/>
      <c r="C42" s="198"/>
      <c r="D42" s="198"/>
      <c r="E42" s="198"/>
      <c r="F42" s="198"/>
      <c r="G42" s="198"/>
      <c r="H42" t="s">
        <v>4</v>
      </c>
    </row>
    <row r="43" spans="1:8" ht="12.75">
      <c r="A43" s="198"/>
      <c r="B43" s="198"/>
      <c r="C43" s="198"/>
      <c r="D43" s="198"/>
      <c r="E43" s="198"/>
      <c r="F43" s="198"/>
      <c r="G43" s="198"/>
      <c r="H43" t="s">
        <v>4</v>
      </c>
    </row>
    <row r="44" spans="1:8" ht="12.75">
      <c r="A44" s="198"/>
      <c r="B44" s="198"/>
      <c r="C44" s="198"/>
      <c r="D44" s="198"/>
      <c r="E44" s="198"/>
      <c r="F44" s="198"/>
      <c r="G44" s="198"/>
      <c r="H44" t="s">
        <v>4</v>
      </c>
    </row>
    <row r="45" spans="1:8" ht="3" customHeight="1">
      <c r="A45" s="68"/>
      <c r="B45" s="191"/>
      <c r="C45" s="191"/>
      <c r="D45" s="191"/>
      <c r="E45" s="191"/>
      <c r="F45" s="191"/>
      <c r="G45" s="191"/>
      <c r="H45" t="s">
        <v>4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  <row r="55" spans="2:7" ht="12.75">
      <c r="B55" s="197"/>
      <c r="C55" s="197"/>
      <c r="D55" s="197"/>
      <c r="E55" s="197"/>
      <c r="F55" s="197"/>
      <c r="G55" s="197"/>
    </row>
  </sheetData>
  <sheetProtection/>
  <mergeCells count="15">
    <mergeCell ref="B54:G54"/>
    <mergeCell ref="B55:G55"/>
    <mergeCell ref="B48:G48"/>
    <mergeCell ref="B49:G49"/>
    <mergeCell ref="B50:G50"/>
    <mergeCell ref="B51:G51"/>
    <mergeCell ref="B52:G52"/>
    <mergeCell ref="B53:G53"/>
    <mergeCell ref="C8:D8"/>
    <mergeCell ref="E11:G11"/>
    <mergeCell ref="B46:G46"/>
    <mergeCell ref="B47:G47"/>
    <mergeCell ref="A37:G44"/>
    <mergeCell ref="C4:G4"/>
    <mergeCell ref="C7:D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6"/>
  <sheetViews>
    <sheetView zoomScalePageLayoutView="0" workbookViewId="0" topLeftCell="A1">
      <selection activeCell="C2" sqref="C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2" t="s">
        <v>5</v>
      </c>
      <c r="B1" s="203"/>
      <c r="C1" s="69" t="str">
        <f>CONCATENATE(cislostavby," ",nazevstavby)</f>
        <v> BD čp. 82/4, ul. Bartolomějská, O-Nová Ves</v>
      </c>
      <c r="D1" s="70"/>
      <c r="E1" s="71"/>
      <c r="F1" s="70"/>
      <c r="G1" s="72"/>
      <c r="H1" s="73"/>
      <c r="I1" s="74"/>
    </row>
    <row r="2" spans="1:9" ht="13.5" thickBot="1">
      <c r="A2" s="204" t="s">
        <v>1</v>
      </c>
      <c r="B2" s="205"/>
      <c r="C2" s="208" t="str">
        <f>CONCATENATE(cisloobjektu," ",nazevobjektu)</f>
        <v> Snížení energetické náročnosti BD _ stavební práce+vytápění</v>
      </c>
      <c r="D2" s="209"/>
      <c r="E2" s="209"/>
      <c r="F2" s="209"/>
      <c r="G2" s="209"/>
      <c r="H2" s="209"/>
      <c r="I2" s="210"/>
    </row>
    <row r="3" ht="13.5" thickTop="1">
      <c r="F3" s="11"/>
    </row>
    <row r="4" spans="1:9" ht="19.5" customHeight="1">
      <c r="A4" s="75" t="s">
        <v>44</v>
      </c>
      <c r="B4" s="1"/>
      <c r="C4" s="1"/>
      <c r="D4" s="1"/>
      <c r="E4" s="76"/>
      <c r="F4" s="1"/>
      <c r="G4" s="1"/>
      <c r="H4" s="1"/>
      <c r="I4" s="1"/>
    </row>
    <row r="5" ht="13.5" thickBot="1"/>
    <row r="6" spans="1:9" s="11" customFormat="1" ht="13.5" thickBot="1">
      <c r="A6" s="77"/>
      <c r="B6" s="78" t="s">
        <v>45</v>
      </c>
      <c r="C6" s="78"/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1" customFormat="1" ht="12.75">
      <c r="A7" s="166" t="str">
        <f>Položky!B7</f>
        <v>1</v>
      </c>
      <c r="B7" s="83" t="str">
        <f>Položky!D7</f>
        <v>Zemní práce - okapní chodník</v>
      </c>
      <c r="C7" s="84"/>
      <c r="D7" s="85"/>
      <c r="E7" s="167">
        <f>Položky!BB13</f>
        <v>0</v>
      </c>
      <c r="F7" s="168">
        <f>Položky!BC13</f>
        <v>0</v>
      </c>
      <c r="G7" s="168">
        <f>Položky!BD13</f>
        <v>0</v>
      </c>
      <c r="H7" s="168">
        <f>Položky!BE13</f>
        <v>0</v>
      </c>
      <c r="I7" s="169">
        <f>Položky!BF13</f>
        <v>0</v>
      </c>
    </row>
    <row r="8" spans="1:9" s="11" customFormat="1" ht="12.75">
      <c r="A8" s="166" t="str">
        <f>Položky!B14</f>
        <v>3</v>
      </c>
      <c r="B8" s="83" t="str">
        <f>Položky!D14</f>
        <v>Svislé a kompletní konstrukce</v>
      </c>
      <c r="C8" s="84"/>
      <c r="D8" s="85"/>
      <c r="E8" s="167">
        <f>Položky!BB17</f>
        <v>0</v>
      </c>
      <c r="F8" s="168">
        <f>Položky!BC17</f>
        <v>0</v>
      </c>
      <c r="G8" s="168">
        <f>Položky!BD17</f>
        <v>0</v>
      </c>
      <c r="H8" s="168">
        <f>Položky!BE17</f>
        <v>0</v>
      </c>
      <c r="I8" s="169">
        <f>Položky!BF17</f>
        <v>0</v>
      </c>
    </row>
    <row r="9" spans="1:9" s="11" customFormat="1" ht="12.75">
      <c r="A9" s="166" t="str">
        <f>Položky!B18</f>
        <v>5</v>
      </c>
      <c r="B9" s="83" t="str">
        <f>Položky!D18</f>
        <v>Komunikace - okapní chodník</v>
      </c>
      <c r="C9" s="84"/>
      <c r="D9" s="85"/>
      <c r="E9" s="167">
        <f>Položky!BB23</f>
        <v>0</v>
      </c>
      <c r="F9" s="168">
        <f>Položky!BC23</f>
        <v>0</v>
      </c>
      <c r="G9" s="168">
        <f>Položky!BD23</f>
        <v>0</v>
      </c>
      <c r="H9" s="168">
        <f>Položky!BE23</f>
        <v>0</v>
      </c>
      <c r="I9" s="169">
        <f>Položky!BF23</f>
        <v>0</v>
      </c>
    </row>
    <row r="10" spans="1:9" s="11" customFormat="1" ht="12.75">
      <c r="A10" s="166" t="str">
        <f>Položky!B24</f>
        <v>61</v>
      </c>
      <c r="B10" s="83" t="str">
        <f>Položky!D24</f>
        <v>Úpravy povrchů vnitřní</v>
      </c>
      <c r="C10" s="84"/>
      <c r="D10" s="85"/>
      <c r="E10" s="167">
        <f>Položky!BB28</f>
        <v>0</v>
      </c>
      <c r="F10" s="168">
        <f>Položky!BC28</f>
        <v>0</v>
      </c>
      <c r="G10" s="168">
        <f>Položky!BD28</f>
        <v>0</v>
      </c>
      <c r="H10" s="168">
        <f>Položky!BE28</f>
        <v>0</v>
      </c>
      <c r="I10" s="169">
        <f>Položky!BF28</f>
        <v>0</v>
      </c>
    </row>
    <row r="11" spans="1:9" s="11" customFormat="1" ht="12.75">
      <c r="A11" s="166" t="str">
        <f>Položky!B29</f>
        <v>62</v>
      </c>
      <c r="B11" s="83" t="str">
        <f>Položky!D29</f>
        <v>Úpravy povrchů vnější</v>
      </c>
      <c r="C11" s="84"/>
      <c r="D11" s="85"/>
      <c r="E11" s="167">
        <f>Položky!BB46</f>
        <v>0</v>
      </c>
      <c r="F11" s="168">
        <f>Položky!BC46</f>
        <v>0</v>
      </c>
      <c r="G11" s="168">
        <f>Položky!BD46</f>
        <v>0</v>
      </c>
      <c r="H11" s="168">
        <f>Položky!BE46</f>
        <v>0</v>
      </c>
      <c r="I11" s="169">
        <f>Položky!BF46</f>
        <v>0</v>
      </c>
    </row>
    <row r="12" spans="1:9" s="11" customFormat="1" ht="12.75">
      <c r="A12" s="166" t="str">
        <f>Položky!B47</f>
        <v>64</v>
      </c>
      <c r="B12" s="83" t="str">
        <f>Položky!D47</f>
        <v>Výplně otvorů</v>
      </c>
      <c r="C12" s="84"/>
      <c r="D12" s="85"/>
      <c r="E12" s="167">
        <f>Položky!BB70</f>
        <v>0</v>
      </c>
      <c r="F12" s="168">
        <f>Položky!BC70</f>
        <v>0</v>
      </c>
      <c r="G12" s="168">
        <f>Položky!BD70</f>
        <v>0</v>
      </c>
      <c r="H12" s="168">
        <f>Položky!BE70</f>
        <v>0</v>
      </c>
      <c r="I12" s="169">
        <f>Položky!BF70</f>
        <v>0</v>
      </c>
    </row>
    <row r="13" spans="1:9" s="11" customFormat="1" ht="12.75">
      <c r="A13" s="166" t="str">
        <f>Položky!B71</f>
        <v>713</v>
      </c>
      <c r="B13" s="83" t="str">
        <f>Položky!D71</f>
        <v>Izolace tepelné</v>
      </c>
      <c r="C13" s="84"/>
      <c r="D13" s="85"/>
      <c r="E13" s="167">
        <f>Položky!BB78</f>
        <v>0</v>
      </c>
      <c r="F13" s="168">
        <f>Položky!BC78</f>
        <v>0</v>
      </c>
      <c r="G13" s="168">
        <f>Položky!BD78</f>
        <v>0</v>
      </c>
      <c r="H13" s="168">
        <f>Položky!BE78</f>
        <v>0</v>
      </c>
      <c r="I13" s="169">
        <f>Položky!BF78</f>
        <v>0</v>
      </c>
    </row>
    <row r="14" spans="1:9" s="11" customFormat="1" ht="12.75">
      <c r="A14" s="166" t="str">
        <f>Položky!B79</f>
        <v>736</v>
      </c>
      <c r="B14" s="83" t="str">
        <f>Položky!D79</f>
        <v>Vytápění</v>
      </c>
      <c r="C14" s="84"/>
      <c r="D14" s="85"/>
      <c r="E14" s="167">
        <f>Položky!BB81</f>
        <v>0</v>
      </c>
      <c r="F14" s="168">
        <f>Položky!BC81</f>
        <v>0</v>
      </c>
      <c r="G14" s="168">
        <f>Položky!BD81</f>
        <v>0</v>
      </c>
      <c r="H14" s="168">
        <f>Položky!BE81</f>
        <v>0</v>
      </c>
      <c r="I14" s="169">
        <f>Položky!BF81</f>
        <v>0</v>
      </c>
    </row>
    <row r="15" spans="1:9" s="11" customFormat="1" ht="12.75">
      <c r="A15" s="166" t="str">
        <f>Položky!B82</f>
        <v>762</v>
      </c>
      <c r="B15" s="83" t="str">
        <f>Položky!D82</f>
        <v>Konstrukce tesařské</v>
      </c>
      <c r="C15" s="84"/>
      <c r="D15" s="85"/>
      <c r="E15" s="167">
        <f>Položky!BB92</f>
        <v>0</v>
      </c>
      <c r="F15" s="168">
        <f>Položky!BC92</f>
        <v>0</v>
      </c>
      <c r="G15" s="168">
        <f>Položky!BD92</f>
        <v>0</v>
      </c>
      <c r="H15" s="168">
        <f>Položky!BE92</f>
        <v>0</v>
      </c>
      <c r="I15" s="169">
        <f>Položky!BF92</f>
        <v>0</v>
      </c>
    </row>
    <row r="16" spans="1:9" s="11" customFormat="1" ht="12.75">
      <c r="A16" s="166" t="str">
        <f>Položky!B93</f>
        <v>764</v>
      </c>
      <c r="B16" s="83" t="str">
        <f>Položky!D93</f>
        <v>Konstrukce klempířské</v>
      </c>
      <c r="C16" s="84"/>
      <c r="D16" s="85"/>
      <c r="E16" s="167">
        <f>Položky!BB116</f>
        <v>0</v>
      </c>
      <c r="F16" s="168">
        <f>Položky!H116</f>
        <v>0</v>
      </c>
      <c r="G16" s="168">
        <f>Položky!BD116</f>
        <v>0</v>
      </c>
      <c r="H16" s="168">
        <f>Položky!BE116</f>
        <v>0</v>
      </c>
      <c r="I16" s="169">
        <f>Položky!BF116</f>
        <v>0</v>
      </c>
    </row>
    <row r="17" spans="1:9" s="11" customFormat="1" ht="12.75">
      <c r="A17" s="166" t="str">
        <f>Položky!B117</f>
        <v>766</v>
      </c>
      <c r="B17" s="83" t="str">
        <f>Položky!D117</f>
        <v>Konstrukce truhlářské</v>
      </c>
      <c r="C17" s="84"/>
      <c r="D17" s="85"/>
      <c r="E17" s="167">
        <f>Položky!BB121</f>
        <v>0</v>
      </c>
      <c r="F17" s="168">
        <f>Položky!BC121</f>
        <v>0</v>
      </c>
      <c r="G17" s="168">
        <f>Položky!BD121</f>
        <v>0</v>
      </c>
      <c r="H17" s="168">
        <f>Položky!BE121</f>
        <v>0</v>
      </c>
      <c r="I17" s="169">
        <f>Položky!BF121</f>
        <v>0</v>
      </c>
    </row>
    <row r="18" spans="1:9" s="11" customFormat="1" ht="12.75">
      <c r="A18" s="166" t="str">
        <f>Položky!B122</f>
        <v>767</v>
      </c>
      <c r="B18" s="83" t="str">
        <f>Položky!D122</f>
        <v>Konstrukce zámečnické</v>
      </c>
      <c r="C18" s="84"/>
      <c r="D18" s="85"/>
      <c r="E18" s="167">
        <f>Položky!BB137</f>
        <v>0</v>
      </c>
      <c r="F18" s="168">
        <f>Položky!BC137</f>
        <v>0</v>
      </c>
      <c r="G18" s="168">
        <f>Položky!BD137</f>
        <v>0</v>
      </c>
      <c r="H18" s="168">
        <f>Položky!BE137</f>
        <v>0</v>
      </c>
      <c r="I18" s="169">
        <f>Položky!BF137</f>
        <v>0</v>
      </c>
    </row>
    <row r="19" spans="1:9" s="11" customFormat="1" ht="12.75">
      <c r="A19" s="166" t="str">
        <f>Položky!B138</f>
        <v>783</v>
      </c>
      <c r="B19" s="83" t="str">
        <f>Položky!D138</f>
        <v>Nátěry</v>
      </c>
      <c r="C19" s="84"/>
      <c r="D19" s="85"/>
      <c r="E19" s="167">
        <f>Položky!BB141</f>
        <v>0</v>
      </c>
      <c r="F19" s="168">
        <f>Položky!BC141</f>
        <v>0</v>
      </c>
      <c r="G19" s="168">
        <f>Položky!BD141</f>
        <v>0</v>
      </c>
      <c r="H19" s="168">
        <f>Položky!BE141</f>
        <v>0</v>
      </c>
      <c r="I19" s="169">
        <f>Položky!BF141</f>
        <v>0</v>
      </c>
    </row>
    <row r="20" spans="1:9" s="11" customFormat="1" ht="12.75">
      <c r="A20" s="166" t="str">
        <f>Položky!B142</f>
        <v>784</v>
      </c>
      <c r="B20" s="83" t="str">
        <f>Položky!D142</f>
        <v>Malby</v>
      </c>
      <c r="C20" s="84"/>
      <c r="D20" s="85"/>
      <c r="E20" s="167">
        <f>Položky!BB146</f>
        <v>0</v>
      </c>
      <c r="F20" s="168">
        <f>Položky!BC146</f>
        <v>0</v>
      </c>
      <c r="G20" s="168">
        <f>Položky!BD146</f>
        <v>0</v>
      </c>
      <c r="H20" s="168">
        <f>Položky!BE146</f>
        <v>0</v>
      </c>
      <c r="I20" s="169">
        <f>Položky!BF146</f>
        <v>0</v>
      </c>
    </row>
    <row r="21" spans="1:9" s="11" customFormat="1" ht="12.75">
      <c r="A21" s="166" t="str">
        <f>Položky!B147</f>
        <v>8</v>
      </c>
      <c r="B21" s="83" t="str">
        <f>Položky!D147</f>
        <v>Trubní vedení</v>
      </c>
      <c r="C21" s="84"/>
      <c r="D21" s="85"/>
      <c r="E21" s="167">
        <f>Položky!BB149</f>
        <v>0</v>
      </c>
      <c r="F21" s="168">
        <f>Položky!BC149</f>
        <v>0</v>
      </c>
      <c r="G21" s="168">
        <f>Položky!BD149</f>
        <v>0</v>
      </c>
      <c r="H21" s="168">
        <f>Položky!BE149</f>
        <v>0</v>
      </c>
      <c r="I21" s="169">
        <f>Položky!BF149</f>
        <v>0</v>
      </c>
    </row>
    <row r="22" spans="1:9" s="11" customFormat="1" ht="12.75">
      <c r="A22" s="166" t="str">
        <f>Položky!B150</f>
        <v>91</v>
      </c>
      <c r="B22" s="83" t="str">
        <f>Položky!D150</f>
        <v>Doplňující práce na komunikaci</v>
      </c>
      <c r="C22" s="84"/>
      <c r="D22" s="85"/>
      <c r="E22" s="167">
        <f>Položky!BB152</f>
        <v>0</v>
      </c>
      <c r="F22" s="168">
        <f>Položky!BC152</f>
        <v>0</v>
      </c>
      <c r="G22" s="168">
        <f>Položky!BD152</f>
        <v>0</v>
      </c>
      <c r="H22" s="168">
        <f>Položky!BE152</f>
        <v>0</v>
      </c>
      <c r="I22" s="169">
        <f>Položky!BF152</f>
        <v>0</v>
      </c>
    </row>
    <row r="23" spans="1:9" s="11" customFormat="1" ht="12.75">
      <c r="A23" s="166" t="str">
        <f>Položky!B153</f>
        <v>94</v>
      </c>
      <c r="B23" s="83" t="str">
        <f>Položky!D153</f>
        <v>Lešení a stavební výtahy</v>
      </c>
      <c r="C23" s="84"/>
      <c r="D23" s="85"/>
      <c r="E23" s="167">
        <f>Položky!BB160</f>
        <v>0</v>
      </c>
      <c r="F23" s="168">
        <f>Položky!BC160</f>
        <v>0</v>
      </c>
      <c r="G23" s="168">
        <f>Položky!BD160</f>
        <v>0</v>
      </c>
      <c r="H23" s="168">
        <f>Položky!BE160</f>
        <v>0</v>
      </c>
      <c r="I23" s="169">
        <f>Položky!BF160</f>
        <v>0</v>
      </c>
    </row>
    <row r="24" spans="1:9" s="11" customFormat="1" ht="12.75">
      <c r="A24" s="166" t="str">
        <f>Položky!B161</f>
        <v>99</v>
      </c>
      <c r="B24" s="83" t="str">
        <f>Položky!D161</f>
        <v>Staveništní přesun hmot</v>
      </c>
      <c r="C24" s="84"/>
      <c r="D24" s="85"/>
      <c r="E24" s="167">
        <f>Položky!BB163</f>
        <v>0</v>
      </c>
      <c r="F24" s="168">
        <f>Položky!BC163</f>
        <v>0</v>
      </c>
      <c r="G24" s="168">
        <f>Položky!BD163</f>
        <v>0</v>
      </c>
      <c r="H24" s="168">
        <f>Položky!BE163</f>
        <v>0</v>
      </c>
      <c r="I24" s="169">
        <f>Položky!BF163</f>
        <v>0</v>
      </c>
    </row>
    <row r="25" spans="1:9" s="11" customFormat="1" ht="12.75">
      <c r="A25" s="166" t="str">
        <f>Položky!B164</f>
        <v>M21</v>
      </c>
      <c r="B25" s="83" t="str">
        <f>Položky!D164</f>
        <v>Elektromontáže</v>
      </c>
      <c r="C25" s="84"/>
      <c r="D25" s="85"/>
      <c r="E25" s="167">
        <f>Položky!BB167</f>
        <v>0</v>
      </c>
      <c r="F25" s="168">
        <f>Položky!BC167</f>
        <v>0</v>
      </c>
      <c r="G25" s="168">
        <f>Položky!BD167</f>
        <v>0</v>
      </c>
      <c r="H25" s="168">
        <f>Položky!BE167</f>
        <v>0</v>
      </c>
      <c r="I25" s="169">
        <f>Položky!BF167</f>
        <v>0</v>
      </c>
    </row>
    <row r="26" spans="1:9" s="11" customFormat="1" ht="12.75">
      <c r="A26" s="166" t="str">
        <f>Položky!B168</f>
        <v>M24</v>
      </c>
      <c r="B26" s="83" t="str">
        <f>Položky!D168</f>
        <v>Montáže vzduchotechnických zař</v>
      </c>
      <c r="C26" s="84"/>
      <c r="D26" s="85"/>
      <c r="E26" s="167">
        <f>Položky!BB172</f>
        <v>0</v>
      </c>
      <c r="F26" s="168">
        <f>Položky!BC172</f>
        <v>0</v>
      </c>
      <c r="G26" s="168">
        <f>Položky!BD172</f>
        <v>0</v>
      </c>
      <c r="H26" s="168">
        <f>Položky!H172</f>
        <v>0</v>
      </c>
      <c r="I26" s="169">
        <f>Položky!BF172</f>
        <v>0</v>
      </c>
    </row>
    <row r="27" spans="1:9" s="11" customFormat="1" ht="12.75">
      <c r="A27" s="166" t="s">
        <v>364</v>
      </c>
      <c r="B27" s="83" t="str">
        <f>Položky!D173</f>
        <v>Vyvolané práce na pavlači</v>
      </c>
      <c r="C27" s="84"/>
      <c r="D27" s="85"/>
      <c r="E27" s="167">
        <f>Položky!H175</f>
        <v>0</v>
      </c>
      <c r="F27" s="168"/>
      <c r="G27" s="168"/>
      <c r="H27" s="168"/>
      <c r="I27" s="169"/>
    </row>
    <row r="28" spans="1:9" s="11" customFormat="1" ht="13.5" thickBot="1">
      <c r="A28" s="166" t="s">
        <v>366</v>
      </c>
      <c r="B28" s="83" t="str">
        <f>Položky!D176</f>
        <v>Vyvolané práce na komunikaci</v>
      </c>
      <c r="C28" s="84"/>
      <c r="D28" s="85"/>
      <c r="E28" s="167">
        <f>Položky!H179</f>
        <v>0</v>
      </c>
      <c r="F28" s="168"/>
      <c r="G28" s="168"/>
      <c r="H28" s="168"/>
      <c r="I28" s="169"/>
    </row>
    <row r="29" spans="1:9" s="91" customFormat="1" ht="13.5" thickBot="1">
      <c r="A29" s="86"/>
      <c r="B29" s="78" t="s">
        <v>50</v>
      </c>
      <c r="C29" s="78"/>
      <c r="D29" s="87"/>
      <c r="E29" s="88">
        <f>SUM(E7:E28)</f>
        <v>0</v>
      </c>
      <c r="F29" s="89">
        <f>SUM(F7:F26)</f>
        <v>0</v>
      </c>
      <c r="G29" s="89">
        <f>SUM(G7:G26)</f>
        <v>0</v>
      </c>
      <c r="H29" s="89">
        <f>SUM(H7:H26)</f>
        <v>0</v>
      </c>
      <c r="I29" s="90">
        <f>SUM(I7:I26)</f>
        <v>0</v>
      </c>
    </row>
    <row r="30" spans="1:9" ht="12.75">
      <c r="A30" s="84"/>
      <c r="B30" s="84"/>
      <c r="C30" s="84"/>
      <c r="D30" s="84"/>
      <c r="E30" s="84"/>
      <c r="F30" s="84"/>
      <c r="G30" s="84"/>
      <c r="H30" s="84"/>
      <c r="I30" s="84"/>
    </row>
    <row r="31" spans="1:57" ht="19.5" customHeight="1">
      <c r="A31" s="92" t="s">
        <v>51</v>
      </c>
      <c r="B31" s="92"/>
      <c r="C31" s="92"/>
      <c r="D31" s="92"/>
      <c r="E31" s="92"/>
      <c r="F31" s="92"/>
      <c r="G31" s="93"/>
      <c r="H31" s="92"/>
      <c r="I31" s="92"/>
      <c r="BA31" s="30"/>
      <c r="BB31" s="30"/>
      <c r="BC31" s="30"/>
      <c r="BD31" s="30"/>
      <c r="BE31" s="30"/>
    </row>
    <row r="32" spans="1:9" ht="13.5" thickBot="1">
      <c r="A32" s="94"/>
      <c r="B32" s="94"/>
      <c r="C32" s="94"/>
      <c r="D32" s="94"/>
      <c r="E32" s="94"/>
      <c r="F32" s="94"/>
      <c r="G32" s="94"/>
      <c r="H32" s="94"/>
      <c r="I32" s="94"/>
    </row>
    <row r="33" spans="1:9" ht="12.75">
      <c r="A33" s="95" t="s">
        <v>52</v>
      </c>
      <c r="B33" s="96"/>
      <c r="C33" s="96"/>
      <c r="D33" s="97"/>
      <c r="E33" s="98" t="s">
        <v>53</v>
      </c>
      <c r="F33" s="99" t="s">
        <v>54</v>
      </c>
      <c r="G33" s="100" t="s">
        <v>55</v>
      </c>
      <c r="H33" s="101"/>
      <c r="I33" s="102" t="s">
        <v>53</v>
      </c>
    </row>
    <row r="34" spans="1:53" ht="12.75">
      <c r="A34" s="103"/>
      <c r="B34" s="104"/>
      <c r="C34" s="104"/>
      <c r="D34" s="105"/>
      <c r="E34" s="106"/>
      <c r="F34" s="107"/>
      <c r="G34" s="108">
        <f>CHOOSE(BA34+1,HSV+PSV,HSV+PSV+Mont,HSV+PSV+Dodavka+Mont,HSV,PSV,Mont,Dodavka,Mont+Dodavka,0)</f>
        <v>0</v>
      </c>
      <c r="H34" s="109"/>
      <c r="I34" s="110">
        <f>E34+F34*G34/100</f>
        <v>0</v>
      </c>
      <c r="BA34">
        <v>8</v>
      </c>
    </row>
    <row r="35" spans="1:9" ht="13.5" thickBot="1">
      <c r="A35" s="111"/>
      <c r="B35" s="112" t="s">
        <v>56</v>
      </c>
      <c r="C35" s="113"/>
      <c r="D35" s="114"/>
      <c r="E35" s="115"/>
      <c r="F35" s="116"/>
      <c r="G35" s="116"/>
      <c r="H35" s="206">
        <f>SUM(H34:H34)</f>
        <v>0</v>
      </c>
      <c r="I35" s="207"/>
    </row>
    <row r="36" spans="1:9" ht="12.75">
      <c r="A36" s="94"/>
      <c r="B36" s="94"/>
      <c r="C36" s="94"/>
      <c r="D36" s="94"/>
      <c r="E36" s="94"/>
      <c r="F36" s="94"/>
      <c r="G36" s="94"/>
      <c r="H36" s="94"/>
      <c r="I36" s="94"/>
    </row>
    <row r="37" spans="2:9" ht="12.75">
      <c r="B37" s="91"/>
      <c r="F37" s="117"/>
      <c r="G37" s="118"/>
      <c r="H37" s="118"/>
      <c r="I37" s="119"/>
    </row>
    <row r="38" spans="6:9" ht="12.75">
      <c r="F38" s="117"/>
      <c r="G38" s="118"/>
      <c r="H38" s="118"/>
      <c r="I38" s="119"/>
    </row>
    <row r="39" spans="6:9" ht="12.75">
      <c r="F39" s="117"/>
      <c r="G39" s="118"/>
      <c r="H39" s="118"/>
      <c r="I39" s="119"/>
    </row>
    <row r="40" spans="6:9" ht="12.75">
      <c r="F40" s="117"/>
      <c r="G40" s="118"/>
      <c r="H40" s="118"/>
      <c r="I40" s="119"/>
    </row>
    <row r="41" spans="6:9" ht="12.75">
      <c r="F41" s="117"/>
      <c r="G41" s="118"/>
      <c r="H41" s="118"/>
      <c r="I41" s="119"/>
    </row>
    <row r="42" spans="6:9" ht="12.75">
      <c r="F42" s="117"/>
      <c r="G42" s="118"/>
      <c r="H42" s="118"/>
      <c r="I42" s="119"/>
    </row>
    <row r="43" spans="6:9" ht="12.75">
      <c r="F43" s="117"/>
      <c r="G43" s="118"/>
      <c r="H43" s="118"/>
      <c r="I43" s="119"/>
    </row>
    <row r="44" spans="6:9" ht="12.75">
      <c r="F44" s="117"/>
      <c r="G44" s="118"/>
      <c r="H44" s="118"/>
      <c r="I44" s="119"/>
    </row>
    <row r="45" spans="6:9" ht="12.75">
      <c r="F45" s="117"/>
      <c r="G45" s="118"/>
      <c r="H45" s="118"/>
      <c r="I45" s="119"/>
    </row>
    <row r="46" spans="6:9" ht="12.75">
      <c r="F46" s="117"/>
      <c r="G46" s="118"/>
      <c r="H46" s="118"/>
      <c r="I46" s="119"/>
    </row>
    <row r="47" spans="6:9" ht="12.75">
      <c r="F47" s="117"/>
      <c r="G47" s="118"/>
      <c r="H47" s="118"/>
      <c r="I47" s="119"/>
    </row>
    <row r="48" spans="6:9" ht="12.75">
      <c r="F48" s="117"/>
      <c r="G48" s="118"/>
      <c r="H48" s="118"/>
      <c r="I48" s="119"/>
    </row>
    <row r="49" spans="6:9" ht="12.75">
      <c r="F49" s="117"/>
      <c r="G49" s="118"/>
      <c r="H49" s="118"/>
      <c r="I49" s="119"/>
    </row>
    <row r="50" spans="6:9" ht="12.75">
      <c r="F50" s="117"/>
      <c r="G50" s="118"/>
      <c r="H50" s="118"/>
      <c r="I50" s="119"/>
    </row>
    <row r="51" spans="6:9" ht="12.75">
      <c r="F51" s="117"/>
      <c r="G51" s="118"/>
      <c r="H51" s="118"/>
      <c r="I51" s="119"/>
    </row>
    <row r="52" spans="6:9" ht="12.75">
      <c r="F52" s="117"/>
      <c r="G52" s="118"/>
      <c r="H52" s="118"/>
      <c r="I52" s="119"/>
    </row>
    <row r="53" spans="6:9" ht="12.75">
      <c r="F53" s="117"/>
      <c r="G53" s="118"/>
      <c r="H53" s="118"/>
      <c r="I53" s="119"/>
    </row>
    <row r="54" spans="6:9" ht="12.75">
      <c r="F54" s="117"/>
      <c r="G54" s="118"/>
      <c r="H54" s="118"/>
      <c r="I54" s="119"/>
    </row>
    <row r="55" spans="6:9" ht="12.75">
      <c r="F55" s="117"/>
      <c r="G55" s="118"/>
      <c r="H55" s="118"/>
      <c r="I55" s="119"/>
    </row>
    <row r="56" spans="6:9" ht="12.75">
      <c r="F56" s="117"/>
      <c r="G56" s="118"/>
      <c r="H56" s="118"/>
      <c r="I56" s="119"/>
    </row>
    <row r="57" spans="6:9" ht="12.75">
      <c r="F57" s="117"/>
      <c r="G57" s="118"/>
      <c r="H57" s="118"/>
      <c r="I57" s="119"/>
    </row>
    <row r="58" spans="6:9" ht="12.75">
      <c r="F58" s="117"/>
      <c r="G58" s="118"/>
      <c r="H58" s="118"/>
      <c r="I58" s="119"/>
    </row>
    <row r="59" spans="6:9" ht="12.75">
      <c r="F59" s="117"/>
      <c r="G59" s="118"/>
      <c r="H59" s="118"/>
      <c r="I59" s="119"/>
    </row>
    <row r="60" spans="6:9" ht="12.75">
      <c r="F60" s="117"/>
      <c r="G60" s="118"/>
      <c r="H60" s="118"/>
      <c r="I60" s="119"/>
    </row>
    <row r="61" spans="6:9" ht="12.75">
      <c r="F61" s="117"/>
      <c r="G61" s="118"/>
      <c r="H61" s="118"/>
      <c r="I61" s="119"/>
    </row>
    <row r="62" spans="6:9" ht="12.75">
      <c r="F62" s="117"/>
      <c r="G62" s="118"/>
      <c r="H62" s="118"/>
      <c r="I62" s="119"/>
    </row>
    <row r="63" spans="6:9" ht="12.75">
      <c r="F63" s="117"/>
      <c r="G63" s="118"/>
      <c r="H63" s="118"/>
      <c r="I63" s="119"/>
    </row>
    <row r="64" spans="6:9" ht="12.75">
      <c r="F64" s="117"/>
      <c r="G64" s="118"/>
      <c r="H64" s="118"/>
      <c r="I64" s="119"/>
    </row>
    <row r="65" spans="6:9" ht="12.75">
      <c r="F65" s="117"/>
      <c r="G65" s="118"/>
      <c r="H65" s="118"/>
      <c r="I65" s="119"/>
    </row>
    <row r="66" spans="6:9" ht="12.75">
      <c r="F66" s="117"/>
      <c r="G66" s="118"/>
      <c r="H66" s="118"/>
      <c r="I66" s="119"/>
    </row>
    <row r="67" spans="6:9" ht="12.75">
      <c r="F67" s="117"/>
      <c r="G67" s="118"/>
      <c r="H67" s="118"/>
      <c r="I67" s="119"/>
    </row>
    <row r="68" spans="6:9" ht="12.75">
      <c r="F68" s="117"/>
      <c r="G68" s="118"/>
      <c r="H68" s="118"/>
      <c r="I68" s="119"/>
    </row>
    <row r="69" spans="6:9" ht="12.75">
      <c r="F69" s="117"/>
      <c r="G69" s="118"/>
      <c r="H69" s="118"/>
      <c r="I69" s="119"/>
    </row>
    <row r="70" spans="6:9" ht="12.75">
      <c r="F70" s="117"/>
      <c r="G70" s="118"/>
      <c r="H70" s="118"/>
      <c r="I70" s="119"/>
    </row>
    <row r="71" spans="6:9" ht="12.75">
      <c r="F71" s="117"/>
      <c r="G71" s="118"/>
      <c r="H71" s="118"/>
      <c r="I71" s="119"/>
    </row>
    <row r="72" spans="6:9" ht="12.75">
      <c r="F72" s="117"/>
      <c r="G72" s="118"/>
      <c r="H72" s="118"/>
      <c r="I72" s="119"/>
    </row>
    <row r="73" spans="6:9" ht="12.75">
      <c r="F73" s="117"/>
      <c r="G73" s="118"/>
      <c r="H73" s="118"/>
      <c r="I73" s="119"/>
    </row>
    <row r="74" spans="6:9" ht="12.75">
      <c r="F74" s="117"/>
      <c r="G74" s="118"/>
      <c r="H74" s="118"/>
      <c r="I74" s="119"/>
    </row>
    <row r="75" spans="6:9" ht="12.75">
      <c r="F75" s="117"/>
      <c r="G75" s="118"/>
      <c r="H75" s="118"/>
      <c r="I75" s="119"/>
    </row>
    <row r="76" spans="6:9" ht="12.75">
      <c r="F76" s="117"/>
      <c r="G76" s="118"/>
      <c r="H76" s="118"/>
      <c r="I76" s="119"/>
    </row>
    <row r="77" spans="6:9" ht="12.75">
      <c r="F77" s="117"/>
      <c r="G77" s="118"/>
      <c r="H77" s="118"/>
      <c r="I77" s="119"/>
    </row>
    <row r="78" spans="6:9" ht="12.75">
      <c r="F78" s="117"/>
      <c r="G78" s="118"/>
      <c r="H78" s="118"/>
      <c r="I78" s="119"/>
    </row>
    <row r="79" spans="6:9" ht="12.75">
      <c r="F79" s="117"/>
      <c r="G79" s="118"/>
      <c r="H79" s="118"/>
      <c r="I79" s="119"/>
    </row>
    <row r="80" spans="6:9" ht="12.75">
      <c r="F80" s="117"/>
      <c r="G80" s="118"/>
      <c r="H80" s="118"/>
      <c r="I80" s="119"/>
    </row>
    <row r="81" spans="6:9" ht="12.75">
      <c r="F81" s="117"/>
      <c r="G81" s="118"/>
      <c r="H81" s="118"/>
      <c r="I81" s="119"/>
    </row>
    <row r="82" spans="6:9" ht="12.75">
      <c r="F82" s="117"/>
      <c r="G82" s="118"/>
      <c r="H82" s="118"/>
      <c r="I82" s="119"/>
    </row>
    <row r="83" spans="6:9" ht="12.75">
      <c r="F83" s="117"/>
      <c r="G83" s="118"/>
      <c r="H83" s="118"/>
      <c r="I83" s="119"/>
    </row>
    <row r="84" spans="6:9" ht="12.75">
      <c r="F84" s="117"/>
      <c r="G84" s="118"/>
      <c r="H84" s="118"/>
      <c r="I84" s="119"/>
    </row>
    <row r="85" spans="6:9" ht="12.75">
      <c r="F85" s="117"/>
      <c r="G85" s="118"/>
      <c r="H85" s="118"/>
      <c r="I85" s="119"/>
    </row>
    <row r="86" spans="6:9" ht="12.75">
      <c r="F86" s="117"/>
      <c r="G86" s="118"/>
      <c r="H86" s="118"/>
      <c r="I86" s="119"/>
    </row>
  </sheetData>
  <sheetProtection/>
  <mergeCells count="4">
    <mergeCell ref="A1:B1"/>
    <mergeCell ref="A2:B2"/>
    <mergeCell ref="H35:I35"/>
    <mergeCell ref="C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5"/>
  <sheetViews>
    <sheetView showGridLines="0" showZeros="0" tabSelected="1" zoomScalePageLayoutView="0" workbookViewId="0" topLeftCell="A58">
      <selection activeCell="D76" sqref="D76"/>
    </sheetView>
  </sheetViews>
  <sheetFormatPr defaultColWidth="9.00390625" defaultRowHeight="12.75"/>
  <cols>
    <col min="1" max="1" width="3.875" style="120" customWidth="1"/>
    <col min="2" max="2" width="12.75390625" style="120" customWidth="1"/>
    <col min="3" max="3" width="7.00390625" style="120" customWidth="1"/>
    <col min="4" max="4" width="38.00390625" style="120" customWidth="1"/>
    <col min="5" max="5" width="5.625" style="120" customWidth="1"/>
    <col min="6" max="6" width="7.125" style="160" customWidth="1"/>
    <col min="7" max="7" width="6.125" style="120" customWidth="1"/>
    <col min="8" max="8" width="11.75390625" style="120" customWidth="1"/>
    <col min="9" max="16384" width="9.125" style="120" customWidth="1"/>
  </cols>
  <sheetData>
    <row r="1" spans="1:8" ht="15.75">
      <c r="A1" s="211" t="s">
        <v>57</v>
      </c>
      <c r="B1" s="211"/>
      <c r="C1" s="211"/>
      <c r="D1" s="211"/>
      <c r="E1" s="211"/>
      <c r="F1" s="211"/>
      <c r="G1" s="211"/>
      <c r="H1" s="211"/>
    </row>
    <row r="2" spans="1:8" ht="13.5" thickBot="1">
      <c r="A2" s="121"/>
      <c r="B2" s="122"/>
      <c r="C2" s="122"/>
      <c r="D2" s="123"/>
      <c r="E2" s="123"/>
      <c r="F2" s="124"/>
      <c r="G2" s="123"/>
      <c r="H2" s="123"/>
    </row>
    <row r="3" spans="1:8" ht="13.5" thickTop="1">
      <c r="A3" s="212" t="s">
        <v>5</v>
      </c>
      <c r="B3" s="213"/>
      <c r="C3" s="170"/>
      <c r="D3" s="125" t="str">
        <f>CONCATENATE(cislostavby," ",nazevstavby)</f>
        <v> BD čp. 82/4, ul. Bartolomějská, O-Nová Ves</v>
      </c>
      <c r="E3" s="126"/>
      <c r="F3" s="127"/>
      <c r="G3" s="128">
        <f>Rekapitulace!H1</f>
        <v>0</v>
      </c>
      <c r="H3" s="129"/>
    </row>
    <row r="4" spans="1:8" ht="13.5" thickBot="1">
      <c r="A4" s="214" t="s">
        <v>1</v>
      </c>
      <c r="B4" s="215"/>
      <c r="C4" s="171"/>
      <c r="D4" s="216" t="str">
        <f>CONCATENATE(cisloobjektu," ",nazevobjektu)</f>
        <v> Snížení energetické náročnosti BD _ stavební práce+vytápění</v>
      </c>
      <c r="E4" s="216"/>
      <c r="F4" s="216"/>
      <c r="G4" s="216"/>
      <c r="H4" s="217"/>
    </row>
    <row r="5" spans="1:8" ht="13.5" thickTop="1">
      <c r="A5" s="130"/>
      <c r="B5" s="131"/>
      <c r="C5" s="131"/>
      <c r="D5" s="131"/>
      <c r="E5" s="121"/>
      <c r="F5" s="132"/>
      <c r="G5" s="121"/>
      <c r="H5" s="133"/>
    </row>
    <row r="6" spans="1:8" ht="12.75">
      <c r="A6" s="134" t="s">
        <v>58</v>
      </c>
      <c r="B6" s="135" t="s">
        <v>59</v>
      </c>
      <c r="C6" s="135"/>
      <c r="D6" s="135" t="s">
        <v>60</v>
      </c>
      <c r="E6" s="135" t="s">
        <v>61</v>
      </c>
      <c r="F6" s="136" t="s">
        <v>62</v>
      </c>
      <c r="G6" s="135" t="s">
        <v>63</v>
      </c>
      <c r="H6" s="137" t="s">
        <v>64</v>
      </c>
    </row>
    <row r="7" spans="1:16" ht="12.75">
      <c r="A7" s="138" t="s">
        <v>65</v>
      </c>
      <c r="B7" s="139" t="s">
        <v>66</v>
      </c>
      <c r="C7" s="139"/>
      <c r="D7" s="140" t="s">
        <v>70</v>
      </c>
      <c r="E7" s="141"/>
      <c r="F7" s="142"/>
      <c r="G7" s="142"/>
      <c r="H7" s="143"/>
      <c r="I7" s="144"/>
      <c r="J7" s="144"/>
      <c r="P7" s="145">
        <v>1</v>
      </c>
    </row>
    <row r="8" spans="1:105" ht="22.5">
      <c r="A8" s="146">
        <v>1</v>
      </c>
      <c r="B8" s="147" t="s">
        <v>71</v>
      </c>
      <c r="C8" s="147" t="s">
        <v>359</v>
      </c>
      <c r="D8" s="148" t="s">
        <v>72</v>
      </c>
      <c r="E8" s="149" t="s">
        <v>73</v>
      </c>
      <c r="F8" s="150">
        <v>3.26</v>
      </c>
      <c r="G8" s="150"/>
      <c r="H8" s="151">
        <f>F8*G8</f>
        <v>0</v>
      </c>
      <c r="P8" s="145">
        <v>2</v>
      </c>
      <c r="AB8" s="120">
        <v>12</v>
      </c>
      <c r="AC8" s="120">
        <v>0</v>
      </c>
      <c r="AD8" s="120">
        <v>1</v>
      </c>
      <c r="BA8" s="120">
        <v>1</v>
      </c>
      <c r="BB8" s="120">
        <f>IF(BA8=1,H8,0)</f>
        <v>0</v>
      </c>
      <c r="BC8" s="120">
        <f>IF(BA8=2,H8,0)</f>
        <v>0</v>
      </c>
      <c r="BD8" s="120">
        <f>IF(BA8=3,H8,0)</f>
        <v>0</v>
      </c>
      <c r="BE8" s="120">
        <f>IF(BA8=4,H8,0)</f>
        <v>0</v>
      </c>
      <c r="BF8" s="120">
        <f>IF(BA8=5,H8,0)</f>
        <v>0</v>
      </c>
      <c r="DA8" s="120">
        <v>0</v>
      </c>
    </row>
    <row r="9" spans="1:105" ht="22.5">
      <c r="A9" s="146">
        <v>2</v>
      </c>
      <c r="B9" s="147" t="s">
        <v>74</v>
      </c>
      <c r="C9" s="147" t="s">
        <v>359</v>
      </c>
      <c r="D9" s="148" t="s">
        <v>75</v>
      </c>
      <c r="E9" s="149" t="s">
        <v>73</v>
      </c>
      <c r="F9" s="150">
        <v>4.35</v>
      </c>
      <c r="G9" s="150"/>
      <c r="H9" s="151">
        <f>F9*G9</f>
        <v>0</v>
      </c>
      <c r="P9" s="145">
        <v>2</v>
      </c>
      <c r="AB9" s="120">
        <v>12</v>
      </c>
      <c r="AC9" s="120">
        <v>0</v>
      </c>
      <c r="AD9" s="120">
        <v>2</v>
      </c>
      <c r="BA9" s="120">
        <v>1</v>
      </c>
      <c r="BB9" s="120">
        <f>IF(BA9=1,H9,0)</f>
        <v>0</v>
      </c>
      <c r="BC9" s="120">
        <f>IF(BA9=2,H9,0)</f>
        <v>0</v>
      </c>
      <c r="BD9" s="120">
        <f>IF(BA9=3,H9,0)</f>
        <v>0</v>
      </c>
      <c r="BE9" s="120">
        <f>IF(BA9=4,H9,0)</f>
        <v>0</v>
      </c>
      <c r="BF9" s="120">
        <f>IF(BA9=5,H9,0)</f>
        <v>0</v>
      </c>
      <c r="DA9" s="120">
        <v>0</v>
      </c>
    </row>
    <row r="10" spans="1:105" ht="22.5">
      <c r="A10" s="146">
        <v>3</v>
      </c>
      <c r="B10" s="147" t="s">
        <v>76</v>
      </c>
      <c r="C10" s="147" t="s">
        <v>359</v>
      </c>
      <c r="D10" s="148" t="s">
        <v>77</v>
      </c>
      <c r="E10" s="149" t="s">
        <v>78</v>
      </c>
      <c r="F10" s="150">
        <v>8.75</v>
      </c>
      <c r="G10" s="150"/>
      <c r="H10" s="151">
        <f>F10*G10</f>
        <v>0</v>
      </c>
      <c r="P10" s="145">
        <v>2</v>
      </c>
      <c r="AB10" s="120">
        <v>12</v>
      </c>
      <c r="AC10" s="120">
        <v>0</v>
      </c>
      <c r="AD10" s="120">
        <v>3</v>
      </c>
      <c r="BA10" s="120">
        <v>1</v>
      </c>
      <c r="BB10" s="120">
        <f>IF(BA10=1,H10,0)</f>
        <v>0</v>
      </c>
      <c r="BC10" s="120">
        <f>IF(BA10=2,H10,0)</f>
        <v>0</v>
      </c>
      <c r="BD10" s="120">
        <f>IF(BA10=3,H10,0)</f>
        <v>0</v>
      </c>
      <c r="BE10" s="120">
        <f>IF(BA10=4,H10,0)</f>
        <v>0</v>
      </c>
      <c r="BF10" s="120">
        <f>IF(BA10=5,H10,0)</f>
        <v>0</v>
      </c>
      <c r="DA10" s="120">
        <v>0</v>
      </c>
    </row>
    <row r="11" spans="1:105" ht="22.5">
      <c r="A11" s="146">
        <v>4</v>
      </c>
      <c r="B11" s="147" t="s">
        <v>79</v>
      </c>
      <c r="C11" s="147" t="s">
        <v>359</v>
      </c>
      <c r="D11" s="148" t="s">
        <v>80</v>
      </c>
      <c r="E11" s="149" t="s">
        <v>78</v>
      </c>
      <c r="F11" s="150">
        <v>8.75</v>
      </c>
      <c r="G11" s="150"/>
      <c r="H11" s="151">
        <f>F11*G11</f>
        <v>0</v>
      </c>
      <c r="P11" s="145">
        <v>2</v>
      </c>
      <c r="AB11" s="120">
        <v>12</v>
      </c>
      <c r="AC11" s="120">
        <v>0</v>
      </c>
      <c r="AD11" s="120">
        <v>4</v>
      </c>
      <c r="BA11" s="120">
        <v>1</v>
      </c>
      <c r="BB11" s="120">
        <f>IF(BA11=1,H11,0)</f>
        <v>0</v>
      </c>
      <c r="BC11" s="120">
        <f>IF(BA11=2,H11,0)</f>
        <v>0</v>
      </c>
      <c r="BD11" s="120">
        <f>IF(BA11=3,H11,0)</f>
        <v>0</v>
      </c>
      <c r="BE11" s="120">
        <f>IF(BA11=4,H11,0)</f>
        <v>0</v>
      </c>
      <c r="BF11" s="120">
        <f>IF(BA11=5,H11,0)</f>
        <v>0</v>
      </c>
      <c r="DA11" s="120">
        <v>0</v>
      </c>
    </row>
    <row r="12" spans="1:105" ht="33.75">
      <c r="A12" s="146">
        <v>5</v>
      </c>
      <c r="B12" s="147" t="s">
        <v>81</v>
      </c>
      <c r="C12" s="147"/>
      <c r="D12" s="148" t="s">
        <v>82</v>
      </c>
      <c r="E12" s="149" t="s">
        <v>73</v>
      </c>
      <c r="F12" s="150">
        <v>7.7</v>
      </c>
      <c r="G12" s="150"/>
      <c r="H12" s="151">
        <f>F12*G12</f>
        <v>0</v>
      </c>
      <c r="P12" s="145">
        <v>2</v>
      </c>
      <c r="AB12" s="120">
        <v>12</v>
      </c>
      <c r="AC12" s="120">
        <v>0</v>
      </c>
      <c r="AD12" s="120">
        <v>5</v>
      </c>
      <c r="BA12" s="120">
        <v>1</v>
      </c>
      <c r="BB12" s="120">
        <f>IF(BA12=1,H12,0)</f>
        <v>0</v>
      </c>
      <c r="BC12" s="120">
        <f>IF(BA12=2,H12,0)</f>
        <v>0</v>
      </c>
      <c r="BD12" s="120">
        <f>IF(BA12=3,H12,0)</f>
        <v>0</v>
      </c>
      <c r="BE12" s="120">
        <f>IF(BA12=4,H12,0)</f>
        <v>0</v>
      </c>
      <c r="BF12" s="120">
        <f>IF(BA12=5,H12,0)</f>
        <v>0</v>
      </c>
      <c r="DA12" s="120">
        <v>0</v>
      </c>
    </row>
    <row r="13" spans="1:58" ht="12.75">
      <c r="A13" s="152"/>
      <c r="B13" s="153" t="s">
        <v>68</v>
      </c>
      <c r="C13" s="153"/>
      <c r="D13" s="154" t="str">
        <f>CONCATENATE(B7," ",D7)</f>
        <v>1 Zemní práce - okapní chodník</v>
      </c>
      <c r="E13" s="152"/>
      <c r="F13" s="155"/>
      <c r="G13" s="155"/>
      <c r="H13" s="156">
        <f>SUM(H7:H12)</f>
        <v>0</v>
      </c>
      <c r="P13" s="145">
        <v>4</v>
      </c>
      <c r="BB13" s="157">
        <f>SUM(BB7:BB12)</f>
        <v>0</v>
      </c>
      <c r="BC13" s="157">
        <f>SUM(BC7:BC12)</f>
        <v>0</v>
      </c>
      <c r="BD13" s="157">
        <f>SUM(BD7:BD12)</f>
        <v>0</v>
      </c>
      <c r="BE13" s="157">
        <f>SUM(BE7:BE12)</f>
        <v>0</v>
      </c>
      <c r="BF13" s="157">
        <f>SUM(BF7:BF12)</f>
        <v>0</v>
      </c>
    </row>
    <row r="14" spans="1:16" ht="12.75">
      <c r="A14" s="138" t="s">
        <v>65</v>
      </c>
      <c r="B14" s="139" t="s">
        <v>83</v>
      </c>
      <c r="C14" s="139"/>
      <c r="D14" s="140" t="s">
        <v>84</v>
      </c>
      <c r="E14" s="141"/>
      <c r="F14" s="142"/>
      <c r="G14" s="142"/>
      <c r="H14" s="143"/>
      <c r="I14" s="144"/>
      <c r="J14" s="144"/>
      <c r="P14" s="145">
        <v>1</v>
      </c>
    </row>
    <row r="15" spans="1:105" ht="33.75">
      <c r="A15" s="146">
        <v>6</v>
      </c>
      <c r="B15" s="147" t="s">
        <v>85</v>
      </c>
      <c r="C15" s="147" t="s">
        <v>359</v>
      </c>
      <c r="D15" s="148" t="s">
        <v>86</v>
      </c>
      <c r="E15" s="149" t="s">
        <v>78</v>
      </c>
      <c r="F15" s="150">
        <v>50</v>
      </c>
      <c r="G15" s="150"/>
      <c r="H15" s="151">
        <f>F15*G15</f>
        <v>0</v>
      </c>
      <c r="P15" s="145">
        <v>2</v>
      </c>
      <c r="AB15" s="120">
        <v>12</v>
      </c>
      <c r="AC15" s="120">
        <v>0</v>
      </c>
      <c r="AD15" s="120">
        <v>6</v>
      </c>
      <c r="BA15" s="120">
        <v>1</v>
      </c>
      <c r="BB15" s="120">
        <f>IF(BA15=1,H15,0)</f>
        <v>0</v>
      </c>
      <c r="BC15" s="120">
        <f>IF(BA15=2,H15,0)</f>
        <v>0</v>
      </c>
      <c r="BD15" s="120">
        <f>IF(BA15=3,H15,0)</f>
        <v>0</v>
      </c>
      <c r="BE15" s="120">
        <f>IF(BA15=4,H15,0)</f>
        <v>0</v>
      </c>
      <c r="BF15" s="120">
        <f>IF(BA15=5,H15,0)</f>
        <v>0</v>
      </c>
      <c r="DA15" s="120">
        <v>0.02996</v>
      </c>
    </row>
    <row r="16" spans="1:105" ht="22.5">
      <c r="A16" s="146">
        <v>7</v>
      </c>
      <c r="B16" s="147" t="s">
        <v>87</v>
      </c>
      <c r="C16" s="147"/>
      <c r="D16" s="148" t="s">
        <v>88</v>
      </c>
      <c r="E16" s="149" t="s">
        <v>89</v>
      </c>
      <c r="F16" s="150">
        <v>12</v>
      </c>
      <c r="G16" s="150"/>
      <c r="H16" s="151">
        <f>F16*G16</f>
        <v>0</v>
      </c>
      <c r="P16" s="145">
        <v>2</v>
      </c>
      <c r="AB16" s="120">
        <v>12</v>
      </c>
      <c r="AC16" s="120">
        <v>0</v>
      </c>
      <c r="AD16" s="120">
        <v>7</v>
      </c>
      <c r="BA16" s="120">
        <v>1</v>
      </c>
      <c r="BB16" s="120">
        <f>IF(BA16=1,H16,0)</f>
        <v>0</v>
      </c>
      <c r="BC16" s="120">
        <f>IF(BA16=2,H16,0)</f>
        <v>0</v>
      </c>
      <c r="BD16" s="120">
        <f>IF(BA16=3,H16,0)</f>
        <v>0</v>
      </c>
      <c r="BE16" s="120">
        <f>IF(BA16=4,H16,0)</f>
        <v>0</v>
      </c>
      <c r="BF16" s="120">
        <f>IF(BA16=5,H16,0)</f>
        <v>0</v>
      </c>
      <c r="DA16" s="120">
        <v>0.42778</v>
      </c>
    </row>
    <row r="17" spans="1:58" ht="12.75">
      <c r="A17" s="152"/>
      <c r="B17" s="153" t="s">
        <v>68</v>
      </c>
      <c r="C17" s="153"/>
      <c r="D17" s="154" t="str">
        <f>CONCATENATE(B14," ",D14)</f>
        <v>3 Svislé a kompletní konstrukce</v>
      </c>
      <c r="E17" s="152"/>
      <c r="F17" s="155"/>
      <c r="G17" s="155"/>
      <c r="H17" s="156">
        <f>SUM(H14:H16)</f>
        <v>0</v>
      </c>
      <c r="P17" s="145">
        <v>4</v>
      </c>
      <c r="BB17" s="157">
        <f>SUM(BB14:BB16)</f>
        <v>0</v>
      </c>
      <c r="BC17" s="157">
        <f>SUM(BC14:BC16)</f>
        <v>0</v>
      </c>
      <c r="BD17" s="157">
        <f>SUM(BD14:BD16)</f>
        <v>0</v>
      </c>
      <c r="BE17" s="157">
        <f>SUM(BE14:BE16)</f>
        <v>0</v>
      </c>
      <c r="BF17" s="157">
        <f>SUM(BF14:BF16)</f>
        <v>0</v>
      </c>
    </row>
    <row r="18" spans="1:16" ht="12.75">
      <c r="A18" s="138" t="s">
        <v>65</v>
      </c>
      <c r="B18" s="139" t="s">
        <v>90</v>
      </c>
      <c r="C18" s="139"/>
      <c r="D18" s="140" t="s">
        <v>91</v>
      </c>
      <c r="E18" s="141"/>
      <c r="F18" s="142"/>
      <c r="G18" s="142"/>
      <c r="H18" s="143"/>
      <c r="I18" s="144"/>
      <c r="J18" s="144"/>
      <c r="P18" s="145">
        <v>1</v>
      </c>
    </row>
    <row r="19" spans="1:105" ht="22.5">
      <c r="A19" s="146">
        <v>8</v>
      </c>
      <c r="B19" s="147" t="s">
        <v>92</v>
      </c>
      <c r="C19" s="147" t="s">
        <v>359</v>
      </c>
      <c r="D19" s="148" t="s">
        <v>93</v>
      </c>
      <c r="E19" s="149" t="s">
        <v>78</v>
      </c>
      <c r="F19" s="150">
        <v>30.5</v>
      </c>
      <c r="G19" s="150"/>
      <c r="H19" s="151">
        <f>F19*G19</f>
        <v>0</v>
      </c>
      <c r="P19" s="145">
        <v>2</v>
      </c>
      <c r="AB19" s="120">
        <v>12</v>
      </c>
      <c r="AC19" s="120">
        <v>0</v>
      </c>
      <c r="AD19" s="120">
        <v>8</v>
      </c>
      <c r="BA19" s="120">
        <v>1</v>
      </c>
      <c r="BB19" s="120">
        <f>IF(BA19=1,H19,0)</f>
        <v>0</v>
      </c>
      <c r="BC19" s="120">
        <f>IF(BA19=2,H19,0)</f>
        <v>0</v>
      </c>
      <c r="BD19" s="120">
        <f>IF(BA19=3,H19,0)</f>
        <v>0</v>
      </c>
      <c r="BE19" s="120">
        <f>IF(BA19=4,H19,0)</f>
        <v>0</v>
      </c>
      <c r="BF19" s="120">
        <f>IF(BA19=5,H19,0)</f>
        <v>0</v>
      </c>
      <c r="DA19" s="120">
        <v>0.30361</v>
      </c>
    </row>
    <row r="20" spans="1:105" ht="22.5">
      <c r="A20" s="146">
        <v>9</v>
      </c>
      <c r="B20" s="147" t="s">
        <v>94</v>
      </c>
      <c r="C20" s="147" t="s">
        <v>359</v>
      </c>
      <c r="D20" s="148" t="s">
        <v>95</v>
      </c>
      <c r="E20" s="149" t="s">
        <v>78</v>
      </c>
      <c r="F20" s="150">
        <v>30.5</v>
      </c>
      <c r="G20" s="150"/>
      <c r="H20" s="151">
        <f>F20*G20</f>
        <v>0</v>
      </c>
      <c r="P20" s="145">
        <v>2</v>
      </c>
      <c r="AB20" s="120">
        <v>12</v>
      </c>
      <c r="AC20" s="120">
        <v>0</v>
      </c>
      <c r="AD20" s="120">
        <v>9</v>
      </c>
      <c r="BA20" s="120">
        <v>1</v>
      </c>
      <c r="BB20" s="120">
        <f>IF(BA20=1,H20,0)</f>
        <v>0</v>
      </c>
      <c r="BC20" s="120">
        <f>IF(BA20=2,H20,0)</f>
        <v>0</v>
      </c>
      <c r="BD20" s="120">
        <f>IF(BA20=3,H20,0)</f>
        <v>0</v>
      </c>
      <c r="BE20" s="120">
        <f>IF(BA20=4,H20,0)</f>
        <v>0</v>
      </c>
      <c r="BF20" s="120">
        <f>IF(BA20=5,H20,0)</f>
        <v>0</v>
      </c>
      <c r="DA20" s="120">
        <v>0.30826</v>
      </c>
    </row>
    <row r="21" spans="1:105" ht="22.5">
      <c r="A21" s="146">
        <v>10</v>
      </c>
      <c r="B21" s="147" t="s">
        <v>96</v>
      </c>
      <c r="C21" s="147" t="s">
        <v>359</v>
      </c>
      <c r="D21" s="148" t="s">
        <v>97</v>
      </c>
      <c r="E21" s="149" t="s">
        <v>78</v>
      </c>
      <c r="F21" s="150">
        <v>30.5</v>
      </c>
      <c r="G21" s="150"/>
      <c r="H21" s="151">
        <f>F21*G21</f>
        <v>0</v>
      </c>
      <c r="P21" s="145">
        <v>2</v>
      </c>
      <c r="AB21" s="120">
        <v>12</v>
      </c>
      <c r="AC21" s="120">
        <v>0</v>
      </c>
      <c r="AD21" s="120">
        <v>10</v>
      </c>
      <c r="BA21" s="120">
        <v>1</v>
      </c>
      <c r="BB21" s="120">
        <f>IF(BA21=1,H21,0)</f>
        <v>0</v>
      </c>
      <c r="BC21" s="120">
        <f>IF(BA21=2,H21,0)</f>
        <v>0</v>
      </c>
      <c r="BD21" s="120">
        <f>IF(BA21=3,H21,0)</f>
        <v>0</v>
      </c>
      <c r="BE21" s="120">
        <f>IF(BA21=4,H21,0)</f>
        <v>0</v>
      </c>
      <c r="BF21" s="120">
        <f>IF(BA21=5,H21,0)</f>
        <v>0</v>
      </c>
      <c r="DA21" s="120">
        <v>0.072</v>
      </c>
    </row>
    <row r="22" spans="1:105" ht="22.5">
      <c r="A22" s="146">
        <v>11</v>
      </c>
      <c r="B22" s="147" t="s">
        <v>98</v>
      </c>
      <c r="C22" s="147"/>
      <c r="D22" s="148" t="s">
        <v>99</v>
      </c>
      <c r="E22" s="149" t="s">
        <v>78</v>
      </c>
      <c r="F22" s="150">
        <v>32</v>
      </c>
      <c r="G22" s="150"/>
      <c r="H22" s="151">
        <f>F22*G22</f>
        <v>0</v>
      </c>
      <c r="P22" s="145">
        <v>2</v>
      </c>
      <c r="AB22" s="120">
        <v>12</v>
      </c>
      <c r="AC22" s="120">
        <v>1</v>
      </c>
      <c r="AD22" s="120">
        <v>11</v>
      </c>
      <c r="BA22" s="120">
        <v>1</v>
      </c>
      <c r="BB22" s="120">
        <f>IF(BA22=1,H22,0)</f>
        <v>0</v>
      </c>
      <c r="BC22" s="120">
        <f>IF(BA22=2,H22,0)</f>
        <v>0</v>
      </c>
      <c r="BD22" s="120">
        <f>IF(BA22=3,H22,0)</f>
        <v>0</v>
      </c>
      <c r="BE22" s="120">
        <f>IF(BA22=4,H22,0)</f>
        <v>0</v>
      </c>
      <c r="BF22" s="120">
        <f>IF(BA22=5,H22,0)</f>
        <v>0</v>
      </c>
      <c r="DA22" s="120">
        <v>0.132</v>
      </c>
    </row>
    <row r="23" spans="1:58" ht="12.75">
      <c r="A23" s="152"/>
      <c r="B23" s="153" t="s">
        <v>68</v>
      </c>
      <c r="C23" s="153"/>
      <c r="D23" s="154" t="str">
        <f>CONCATENATE(B18," ",D18)</f>
        <v>5 Komunikace - okapní chodník</v>
      </c>
      <c r="E23" s="152"/>
      <c r="F23" s="155"/>
      <c r="G23" s="155"/>
      <c r="H23" s="156">
        <f>SUM(H18:H22)</f>
        <v>0</v>
      </c>
      <c r="P23" s="145">
        <v>4</v>
      </c>
      <c r="BB23" s="157">
        <f>SUM(BB18:BB22)</f>
        <v>0</v>
      </c>
      <c r="BC23" s="157">
        <f>SUM(BC18:BC22)</f>
        <v>0</v>
      </c>
      <c r="BD23" s="157">
        <f>SUM(BD18:BD22)</f>
        <v>0</v>
      </c>
      <c r="BE23" s="157">
        <f>SUM(BE18:BE22)</f>
        <v>0</v>
      </c>
      <c r="BF23" s="157">
        <f>SUM(BF18:BF22)</f>
        <v>0</v>
      </c>
    </row>
    <row r="24" spans="1:16" ht="12.75">
      <c r="A24" s="138" t="s">
        <v>65</v>
      </c>
      <c r="B24" s="139" t="s">
        <v>100</v>
      </c>
      <c r="C24" s="139"/>
      <c r="D24" s="140" t="s">
        <v>101</v>
      </c>
      <c r="E24" s="141"/>
      <c r="F24" s="142"/>
      <c r="G24" s="142"/>
      <c r="H24" s="143"/>
      <c r="I24" s="144"/>
      <c r="J24" s="144"/>
      <c r="P24" s="145">
        <v>1</v>
      </c>
    </row>
    <row r="25" spans="1:105" ht="22.5">
      <c r="A25" s="146">
        <v>12</v>
      </c>
      <c r="B25" s="147" t="s">
        <v>102</v>
      </c>
      <c r="C25" s="147" t="s">
        <v>359</v>
      </c>
      <c r="D25" s="148" t="s">
        <v>103</v>
      </c>
      <c r="E25" s="149" t="s">
        <v>89</v>
      </c>
      <c r="F25" s="150">
        <v>162</v>
      </c>
      <c r="G25" s="150"/>
      <c r="H25" s="151">
        <f>F25*G25</f>
        <v>0</v>
      </c>
      <c r="P25" s="145">
        <v>2</v>
      </c>
      <c r="AB25" s="120">
        <v>12</v>
      </c>
      <c r="AC25" s="120">
        <v>0</v>
      </c>
      <c r="AD25" s="120">
        <v>12</v>
      </c>
      <c r="BA25" s="120">
        <v>1</v>
      </c>
      <c r="BB25" s="120">
        <f>IF(BA25=1,H25,0)</f>
        <v>0</v>
      </c>
      <c r="BC25" s="120">
        <f>IF(BA25=2,H25,0)</f>
        <v>0</v>
      </c>
      <c r="BD25" s="120">
        <f>IF(BA25=3,H25,0)</f>
        <v>0</v>
      </c>
      <c r="BE25" s="120">
        <f>IF(BA25=4,H25,0)</f>
        <v>0</v>
      </c>
      <c r="BF25" s="120">
        <f>IF(BA25=5,H25,0)</f>
        <v>0</v>
      </c>
      <c r="DA25" s="120">
        <v>0.00431</v>
      </c>
    </row>
    <row r="26" spans="1:105" ht="12.75">
      <c r="A26" s="146">
        <v>13</v>
      </c>
      <c r="B26" s="147" t="s">
        <v>104</v>
      </c>
      <c r="C26" s="147" t="s">
        <v>359</v>
      </c>
      <c r="D26" s="148" t="s">
        <v>105</v>
      </c>
      <c r="E26" s="149" t="s">
        <v>78</v>
      </c>
      <c r="F26" s="150">
        <v>81</v>
      </c>
      <c r="G26" s="150"/>
      <c r="H26" s="151">
        <f>F26*G26</f>
        <v>0</v>
      </c>
      <c r="P26" s="145">
        <v>2</v>
      </c>
      <c r="AB26" s="120">
        <v>12</v>
      </c>
      <c r="AC26" s="120">
        <v>0</v>
      </c>
      <c r="AD26" s="120">
        <v>13</v>
      </c>
      <c r="BA26" s="120">
        <v>1</v>
      </c>
      <c r="BB26" s="120">
        <f>IF(BA26=1,H26,0)</f>
        <v>0</v>
      </c>
      <c r="BC26" s="120">
        <f>IF(BA26=2,H26,0)</f>
        <v>0</v>
      </c>
      <c r="BD26" s="120">
        <f>IF(BA26=3,H26,0)</f>
        <v>0</v>
      </c>
      <c r="BE26" s="120">
        <f>IF(BA26=4,H26,0)</f>
        <v>0</v>
      </c>
      <c r="BF26" s="120">
        <f>IF(BA26=5,H26,0)</f>
        <v>0</v>
      </c>
      <c r="DA26" s="120">
        <v>0.04414</v>
      </c>
    </row>
    <row r="27" spans="1:105" ht="12.75">
      <c r="A27" s="146">
        <v>14</v>
      </c>
      <c r="B27" s="147" t="s">
        <v>106</v>
      </c>
      <c r="C27" s="147" t="s">
        <v>359</v>
      </c>
      <c r="D27" s="148" t="s">
        <v>107</v>
      </c>
      <c r="E27" s="149" t="s">
        <v>78</v>
      </c>
      <c r="F27" s="150">
        <v>81</v>
      </c>
      <c r="G27" s="150"/>
      <c r="H27" s="151">
        <f>F27*G27</f>
        <v>0</v>
      </c>
      <c r="P27" s="145">
        <v>2</v>
      </c>
      <c r="AB27" s="120">
        <v>12</v>
      </c>
      <c r="AC27" s="120">
        <v>0</v>
      </c>
      <c r="AD27" s="120">
        <v>14</v>
      </c>
      <c r="BA27" s="120">
        <v>1</v>
      </c>
      <c r="BB27" s="120">
        <f>IF(BA27=1,H27,0)</f>
        <v>0</v>
      </c>
      <c r="BC27" s="120">
        <f>IF(BA27=2,H27,0)</f>
        <v>0</v>
      </c>
      <c r="BD27" s="120">
        <f>IF(BA27=3,H27,0)</f>
        <v>0</v>
      </c>
      <c r="BE27" s="120">
        <f>IF(BA27=4,H27,0)</f>
        <v>0</v>
      </c>
      <c r="BF27" s="120">
        <f>IF(BA27=5,H27,0)</f>
        <v>0</v>
      </c>
      <c r="DA27" s="120">
        <v>0.04766</v>
      </c>
    </row>
    <row r="28" spans="1:58" ht="12.75">
      <c r="A28" s="152"/>
      <c r="B28" s="153" t="s">
        <v>68</v>
      </c>
      <c r="C28" s="153"/>
      <c r="D28" s="154" t="str">
        <f>CONCATENATE(B24," ",D24)</f>
        <v>61 Úpravy povrchů vnitřní</v>
      </c>
      <c r="E28" s="152"/>
      <c r="F28" s="155"/>
      <c r="G28" s="155"/>
      <c r="H28" s="156">
        <f>SUM(H24:H27)</f>
        <v>0</v>
      </c>
      <c r="P28" s="145">
        <v>4</v>
      </c>
      <c r="BB28" s="157">
        <f>SUM(BB24:BB27)</f>
        <v>0</v>
      </c>
      <c r="BC28" s="157">
        <f>SUM(BC24:BC27)</f>
        <v>0</v>
      </c>
      <c r="BD28" s="157">
        <f>SUM(BD24:BD27)</f>
        <v>0</v>
      </c>
      <c r="BE28" s="157">
        <f>SUM(BE24:BE27)</f>
        <v>0</v>
      </c>
      <c r="BF28" s="157">
        <f>SUM(BF24:BF27)</f>
        <v>0</v>
      </c>
    </row>
    <row r="29" spans="1:16" ht="12.75">
      <c r="A29" s="138" t="s">
        <v>65</v>
      </c>
      <c r="B29" s="139" t="s">
        <v>108</v>
      </c>
      <c r="C29" s="139"/>
      <c r="D29" s="140" t="s">
        <v>109</v>
      </c>
      <c r="E29" s="141"/>
      <c r="F29" s="142"/>
      <c r="G29" s="142"/>
      <c r="H29" s="143"/>
      <c r="I29" s="144"/>
      <c r="J29" s="144"/>
      <c r="P29" s="145">
        <v>1</v>
      </c>
    </row>
    <row r="30" spans="1:105" ht="22.5">
      <c r="A30" s="146">
        <v>15</v>
      </c>
      <c r="B30" s="147" t="s">
        <v>110</v>
      </c>
      <c r="C30" s="147"/>
      <c r="D30" s="148" t="s">
        <v>111</v>
      </c>
      <c r="E30" s="149" t="s">
        <v>78</v>
      </c>
      <c r="F30" s="150">
        <v>80</v>
      </c>
      <c r="G30" s="150"/>
      <c r="H30" s="151">
        <f aca="true" t="shared" si="0" ref="H30:H45">F30*G30</f>
        <v>0</v>
      </c>
      <c r="P30" s="145">
        <v>2</v>
      </c>
      <c r="AB30" s="120">
        <v>12</v>
      </c>
      <c r="AC30" s="120">
        <v>0</v>
      </c>
      <c r="AD30" s="120">
        <v>15</v>
      </c>
      <c r="BA30" s="120">
        <v>1</v>
      </c>
      <c r="BB30" s="120">
        <f aca="true" t="shared" si="1" ref="BB30:BB45">IF(BA30=1,H30,0)</f>
        <v>0</v>
      </c>
      <c r="BC30" s="120">
        <f aca="true" t="shared" si="2" ref="BC30:BC45">IF(BA30=2,H30,0)</f>
        <v>0</v>
      </c>
      <c r="BD30" s="120">
        <f aca="true" t="shared" si="3" ref="BD30:BD45">IF(BA30=3,H30,0)</f>
        <v>0</v>
      </c>
      <c r="BE30" s="120">
        <f aca="true" t="shared" si="4" ref="BE30:BE45">IF(BA30=4,H30,0)</f>
        <v>0</v>
      </c>
      <c r="BF30" s="120">
        <f aca="true" t="shared" si="5" ref="BF30:BF45">IF(BA30=5,H30,0)</f>
        <v>0</v>
      </c>
      <c r="DA30" s="120">
        <v>0.05793</v>
      </c>
    </row>
    <row r="31" spans="1:105" ht="22.5">
      <c r="A31" s="146">
        <v>16</v>
      </c>
      <c r="B31" s="147" t="s">
        <v>112</v>
      </c>
      <c r="C31" s="147"/>
      <c r="D31" s="148" t="s">
        <v>113</v>
      </c>
      <c r="E31" s="149" t="s">
        <v>67</v>
      </c>
      <c r="F31" s="150">
        <v>1</v>
      </c>
      <c r="G31" s="150"/>
      <c r="H31" s="151">
        <f t="shared" si="0"/>
        <v>0</v>
      </c>
      <c r="P31" s="145">
        <v>2</v>
      </c>
      <c r="AB31" s="120">
        <v>12</v>
      </c>
      <c r="AC31" s="120">
        <v>0</v>
      </c>
      <c r="AD31" s="120">
        <v>16</v>
      </c>
      <c r="BA31" s="120">
        <v>1</v>
      </c>
      <c r="BB31" s="120">
        <f t="shared" si="1"/>
        <v>0</v>
      </c>
      <c r="BC31" s="120">
        <f t="shared" si="2"/>
        <v>0</v>
      </c>
      <c r="BD31" s="120">
        <f t="shared" si="3"/>
        <v>0</v>
      </c>
      <c r="BE31" s="120">
        <f t="shared" si="4"/>
        <v>0</v>
      </c>
      <c r="BF31" s="120">
        <f t="shared" si="5"/>
        <v>0</v>
      </c>
      <c r="DA31" s="120">
        <v>0.05793</v>
      </c>
    </row>
    <row r="32" spans="1:105" ht="22.5">
      <c r="A32" s="146">
        <v>17</v>
      </c>
      <c r="B32" s="147" t="s">
        <v>114</v>
      </c>
      <c r="C32" s="147" t="s">
        <v>359</v>
      </c>
      <c r="D32" s="148" t="s">
        <v>115</v>
      </c>
      <c r="E32" s="149" t="s">
        <v>78</v>
      </c>
      <c r="F32" s="150">
        <v>65</v>
      </c>
      <c r="G32" s="150"/>
      <c r="H32" s="151">
        <f t="shared" si="0"/>
        <v>0</v>
      </c>
      <c r="P32" s="145">
        <v>2</v>
      </c>
      <c r="AB32" s="120">
        <v>12</v>
      </c>
      <c r="AC32" s="120">
        <v>0</v>
      </c>
      <c r="AD32" s="120">
        <v>17</v>
      </c>
      <c r="BA32" s="120">
        <v>1</v>
      </c>
      <c r="BB32" s="120">
        <f t="shared" si="1"/>
        <v>0</v>
      </c>
      <c r="BC32" s="120">
        <f t="shared" si="2"/>
        <v>0</v>
      </c>
      <c r="BD32" s="120">
        <f t="shared" si="3"/>
        <v>0</v>
      </c>
      <c r="BE32" s="120">
        <f t="shared" si="4"/>
        <v>0</v>
      </c>
      <c r="BF32" s="120">
        <f t="shared" si="5"/>
        <v>0</v>
      </c>
      <c r="DA32" s="120">
        <v>0.0001</v>
      </c>
    </row>
    <row r="33" spans="1:105" ht="22.5">
      <c r="A33" s="146">
        <v>18</v>
      </c>
      <c r="B33" s="147" t="s">
        <v>116</v>
      </c>
      <c r="C33" s="147" t="s">
        <v>359</v>
      </c>
      <c r="D33" s="148" t="s">
        <v>117</v>
      </c>
      <c r="E33" s="149" t="s">
        <v>78</v>
      </c>
      <c r="F33" s="150">
        <v>640</v>
      </c>
      <c r="G33" s="150"/>
      <c r="H33" s="151">
        <f t="shared" si="0"/>
        <v>0</v>
      </c>
      <c r="P33" s="145">
        <v>2</v>
      </c>
      <c r="AB33" s="120">
        <v>12</v>
      </c>
      <c r="AC33" s="120">
        <v>0</v>
      </c>
      <c r="AD33" s="120">
        <v>18</v>
      </c>
      <c r="BA33" s="120">
        <v>1</v>
      </c>
      <c r="BB33" s="120">
        <f t="shared" si="1"/>
        <v>0</v>
      </c>
      <c r="BC33" s="120">
        <f t="shared" si="2"/>
        <v>0</v>
      </c>
      <c r="BD33" s="120">
        <f t="shared" si="3"/>
        <v>0</v>
      </c>
      <c r="BE33" s="120">
        <f t="shared" si="4"/>
        <v>0</v>
      </c>
      <c r="BF33" s="120">
        <f t="shared" si="5"/>
        <v>0</v>
      </c>
      <c r="DA33" s="120">
        <v>0.05793</v>
      </c>
    </row>
    <row r="34" spans="1:105" ht="22.5">
      <c r="A34" s="146">
        <v>19</v>
      </c>
      <c r="B34" s="147" t="s">
        <v>118</v>
      </c>
      <c r="C34" s="147" t="s">
        <v>359</v>
      </c>
      <c r="D34" s="148" t="s">
        <v>119</v>
      </c>
      <c r="E34" s="149" t="s">
        <v>78</v>
      </c>
      <c r="F34" s="150">
        <v>640</v>
      </c>
      <c r="G34" s="150"/>
      <c r="H34" s="151">
        <f t="shared" si="0"/>
        <v>0</v>
      </c>
      <c r="P34" s="145">
        <v>2</v>
      </c>
      <c r="AB34" s="120">
        <v>12</v>
      </c>
      <c r="AC34" s="120">
        <v>0</v>
      </c>
      <c r="AD34" s="120">
        <v>19</v>
      </c>
      <c r="BA34" s="120">
        <v>1</v>
      </c>
      <c r="BB34" s="120">
        <f t="shared" si="1"/>
        <v>0</v>
      </c>
      <c r="BC34" s="120">
        <f t="shared" si="2"/>
        <v>0</v>
      </c>
      <c r="BD34" s="120">
        <f t="shared" si="3"/>
        <v>0</v>
      </c>
      <c r="BE34" s="120">
        <f t="shared" si="4"/>
        <v>0</v>
      </c>
      <c r="BF34" s="120">
        <f t="shared" si="5"/>
        <v>0</v>
      </c>
      <c r="DA34" s="120">
        <v>2E-05</v>
      </c>
    </row>
    <row r="35" spans="1:105" ht="12.75">
      <c r="A35" s="146">
        <v>20</v>
      </c>
      <c r="B35" s="147" t="s">
        <v>120</v>
      </c>
      <c r="C35" s="147"/>
      <c r="D35" s="148" t="s">
        <v>121</v>
      </c>
      <c r="E35" s="149" t="s">
        <v>78</v>
      </c>
      <c r="F35" s="150">
        <v>640</v>
      </c>
      <c r="G35" s="150"/>
      <c r="H35" s="151">
        <f t="shared" si="0"/>
        <v>0</v>
      </c>
      <c r="P35" s="145">
        <v>2</v>
      </c>
      <c r="AB35" s="120">
        <v>12</v>
      </c>
      <c r="AC35" s="120">
        <v>0</v>
      </c>
      <c r="AD35" s="120">
        <v>20</v>
      </c>
      <c r="BA35" s="120">
        <v>1</v>
      </c>
      <c r="BB35" s="120">
        <f t="shared" si="1"/>
        <v>0</v>
      </c>
      <c r="BC35" s="120">
        <f t="shared" si="2"/>
        <v>0</v>
      </c>
      <c r="BD35" s="120">
        <f t="shared" si="3"/>
        <v>0</v>
      </c>
      <c r="BE35" s="120">
        <f t="shared" si="4"/>
        <v>0</v>
      </c>
      <c r="BF35" s="120">
        <f t="shared" si="5"/>
        <v>0</v>
      </c>
      <c r="DA35" s="120">
        <v>0</v>
      </c>
    </row>
    <row r="36" spans="1:105" ht="12.75">
      <c r="A36" s="146">
        <v>21</v>
      </c>
      <c r="B36" s="147" t="s">
        <v>122</v>
      </c>
      <c r="C36" s="147"/>
      <c r="D36" s="148" t="s">
        <v>123</v>
      </c>
      <c r="E36" s="149" t="s">
        <v>78</v>
      </c>
      <c r="F36" s="150">
        <v>640</v>
      </c>
      <c r="G36" s="150"/>
      <c r="H36" s="151">
        <f t="shared" si="0"/>
        <v>0</v>
      </c>
      <c r="P36" s="145">
        <v>2</v>
      </c>
      <c r="AB36" s="120">
        <v>12</v>
      </c>
      <c r="AC36" s="120">
        <v>0</v>
      </c>
      <c r="AD36" s="120">
        <v>21</v>
      </c>
      <c r="BA36" s="120">
        <v>1</v>
      </c>
      <c r="BB36" s="120">
        <f t="shared" si="1"/>
        <v>0</v>
      </c>
      <c r="BC36" s="120">
        <f t="shared" si="2"/>
        <v>0</v>
      </c>
      <c r="BD36" s="120">
        <f t="shared" si="3"/>
        <v>0</v>
      </c>
      <c r="BE36" s="120">
        <f t="shared" si="4"/>
        <v>0</v>
      </c>
      <c r="BF36" s="120">
        <f t="shared" si="5"/>
        <v>0</v>
      </c>
      <c r="DA36" s="120">
        <v>0.001</v>
      </c>
    </row>
    <row r="37" spans="1:105" ht="12.75">
      <c r="A37" s="146">
        <v>22</v>
      </c>
      <c r="B37" s="147" t="s">
        <v>124</v>
      </c>
      <c r="C37" s="147"/>
      <c r="D37" s="148" t="s">
        <v>125</v>
      </c>
      <c r="E37" s="149" t="s">
        <v>78</v>
      </c>
      <c r="F37" s="150">
        <v>65</v>
      </c>
      <c r="G37" s="150"/>
      <c r="H37" s="151">
        <f t="shared" si="0"/>
        <v>0</v>
      </c>
      <c r="P37" s="145">
        <v>2</v>
      </c>
      <c r="AB37" s="120">
        <v>12</v>
      </c>
      <c r="AC37" s="120">
        <v>0</v>
      </c>
      <c r="AD37" s="120">
        <v>22</v>
      </c>
      <c r="BA37" s="120">
        <v>1</v>
      </c>
      <c r="BB37" s="120">
        <f t="shared" si="1"/>
        <v>0</v>
      </c>
      <c r="BC37" s="120">
        <f t="shared" si="2"/>
        <v>0</v>
      </c>
      <c r="BD37" s="120">
        <f t="shared" si="3"/>
        <v>0</v>
      </c>
      <c r="BE37" s="120">
        <f t="shared" si="4"/>
        <v>0</v>
      </c>
      <c r="BF37" s="120">
        <f t="shared" si="5"/>
        <v>0</v>
      </c>
      <c r="DA37" s="120">
        <v>0.00618</v>
      </c>
    </row>
    <row r="38" spans="1:105" ht="22.5">
      <c r="A38" s="146">
        <v>23</v>
      </c>
      <c r="B38" s="147" t="s">
        <v>126</v>
      </c>
      <c r="C38" s="147" t="s">
        <v>359</v>
      </c>
      <c r="D38" s="148" t="s">
        <v>127</v>
      </c>
      <c r="E38" s="149" t="s">
        <v>78</v>
      </c>
      <c r="F38" s="150">
        <v>640</v>
      </c>
      <c r="G38" s="150"/>
      <c r="H38" s="151">
        <f t="shared" si="0"/>
        <v>0</v>
      </c>
      <c r="P38" s="145">
        <v>2</v>
      </c>
      <c r="AB38" s="120">
        <v>12</v>
      </c>
      <c r="AC38" s="120">
        <v>0</v>
      </c>
      <c r="AD38" s="120">
        <v>23</v>
      </c>
      <c r="BA38" s="120">
        <v>1</v>
      </c>
      <c r="BB38" s="120">
        <f t="shared" si="1"/>
        <v>0</v>
      </c>
      <c r="BC38" s="120">
        <f t="shared" si="2"/>
        <v>0</v>
      </c>
      <c r="BD38" s="120">
        <f t="shared" si="3"/>
        <v>0</v>
      </c>
      <c r="BE38" s="120">
        <f t="shared" si="4"/>
        <v>0</v>
      </c>
      <c r="BF38" s="120">
        <f t="shared" si="5"/>
        <v>0</v>
      </c>
      <c r="DA38" s="120">
        <v>0.03467</v>
      </c>
    </row>
    <row r="39" spans="1:105" ht="22.5">
      <c r="A39" s="146">
        <v>24</v>
      </c>
      <c r="B39" s="147" t="s">
        <v>128</v>
      </c>
      <c r="C39" s="147"/>
      <c r="D39" s="148" t="s">
        <v>129</v>
      </c>
      <c r="E39" s="149" t="s">
        <v>78</v>
      </c>
      <c r="F39" s="150">
        <v>60</v>
      </c>
      <c r="G39" s="150"/>
      <c r="H39" s="151">
        <f t="shared" si="0"/>
        <v>0</v>
      </c>
      <c r="P39" s="145">
        <v>2</v>
      </c>
      <c r="AB39" s="120">
        <v>12</v>
      </c>
      <c r="AC39" s="120">
        <v>0</v>
      </c>
      <c r="AD39" s="120">
        <v>24</v>
      </c>
      <c r="BA39" s="120">
        <v>1</v>
      </c>
      <c r="BB39" s="120">
        <f t="shared" si="1"/>
        <v>0</v>
      </c>
      <c r="BC39" s="120">
        <f t="shared" si="2"/>
        <v>0</v>
      </c>
      <c r="BD39" s="120">
        <f t="shared" si="3"/>
        <v>0</v>
      </c>
      <c r="BE39" s="120">
        <f t="shared" si="4"/>
        <v>0</v>
      </c>
      <c r="BF39" s="120">
        <f t="shared" si="5"/>
        <v>0</v>
      </c>
      <c r="DA39" s="120">
        <v>0.03467</v>
      </c>
    </row>
    <row r="40" spans="1:105" ht="22.5">
      <c r="A40" s="146">
        <v>25</v>
      </c>
      <c r="B40" s="147" t="s">
        <v>130</v>
      </c>
      <c r="C40" s="147" t="s">
        <v>359</v>
      </c>
      <c r="D40" s="148" t="s">
        <v>131</v>
      </c>
      <c r="E40" s="149" t="s">
        <v>78</v>
      </c>
      <c r="F40" s="150">
        <v>705</v>
      </c>
      <c r="G40" s="150"/>
      <c r="H40" s="151">
        <f t="shared" si="0"/>
        <v>0</v>
      </c>
      <c r="P40" s="145">
        <v>2</v>
      </c>
      <c r="AB40" s="120">
        <v>12</v>
      </c>
      <c r="AC40" s="120">
        <v>0</v>
      </c>
      <c r="AD40" s="120">
        <v>25</v>
      </c>
      <c r="BA40" s="120">
        <v>1</v>
      </c>
      <c r="BB40" s="120">
        <f t="shared" si="1"/>
        <v>0</v>
      </c>
      <c r="BC40" s="120">
        <f t="shared" si="2"/>
        <v>0</v>
      </c>
      <c r="BD40" s="120">
        <f t="shared" si="3"/>
        <v>0</v>
      </c>
      <c r="BE40" s="120">
        <f t="shared" si="4"/>
        <v>0</v>
      </c>
      <c r="BF40" s="120">
        <f t="shared" si="5"/>
        <v>0</v>
      </c>
      <c r="DA40" s="120">
        <v>0.00049</v>
      </c>
    </row>
    <row r="41" spans="1:105" ht="22.5">
      <c r="A41" s="146">
        <v>26</v>
      </c>
      <c r="B41" s="147" t="s">
        <v>132</v>
      </c>
      <c r="C41" s="147" t="s">
        <v>359</v>
      </c>
      <c r="D41" s="148" t="s">
        <v>133</v>
      </c>
      <c r="E41" s="149" t="s">
        <v>89</v>
      </c>
      <c r="F41" s="150">
        <v>70</v>
      </c>
      <c r="G41" s="150"/>
      <c r="H41" s="151">
        <f t="shared" si="0"/>
        <v>0</v>
      </c>
      <c r="P41" s="145">
        <v>2</v>
      </c>
      <c r="AB41" s="120">
        <v>12</v>
      </c>
      <c r="AC41" s="120">
        <v>0</v>
      </c>
      <c r="AD41" s="120">
        <v>26</v>
      </c>
      <c r="BA41" s="120">
        <v>1</v>
      </c>
      <c r="BB41" s="120">
        <f t="shared" si="1"/>
        <v>0</v>
      </c>
      <c r="BC41" s="120">
        <f t="shared" si="2"/>
        <v>0</v>
      </c>
      <c r="BD41" s="120">
        <f t="shared" si="3"/>
        <v>0</v>
      </c>
      <c r="BE41" s="120">
        <f t="shared" si="4"/>
        <v>0</v>
      </c>
      <c r="BF41" s="120">
        <f t="shared" si="5"/>
        <v>0</v>
      </c>
      <c r="DA41" s="120">
        <v>0.00064</v>
      </c>
    </row>
    <row r="42" spans="1:105" ht="22.5">
      <c r="A42" s="146">
        <v>27</v>
      </c>
      <c r="B42" s="147" t="s">
        <v>134</v>
      </c>
      <c r="C42" s="147" t="s">
        <v>359</v>
      </c>
      <c r="D42" s="148" t="s">
        <v>135</v>
      </c>
      <c r="E42" s="149" t="s">
        <v>89</v>
      </c>
      <c r="F42" s="150">
        <v>68</v>
      </c>
      <c r="G42" s="150"/>
      <c r="H42" s="151">
        <f t="shared" si="0"/>
        <v>0</v>
      </c>
      <c r="P42" s="145">
        <v>2</v>
      </c>
      <c r="AB42" s="120">
        <v>12</v>
      </c>
      <c r="AC42" s="120">
        <v>0</v>
      </c>
      <c r="AD42" s="120">
        <v>27</v>
      </c>
      <c r="BA42" s="120">
        <v>1</v>
      </c>
      <c r="BB42" s="120">
        <f t="shared" si="1"/>
        <v>0</v>
      </c>
      <c r="BC42" s="120">
        <f t="shared" si="2"/>
        <v>0</v>
      </c>
      <c r="BD42" s="120">
        <f t="shared" si="3"/>
        <v>0</v>
      </c>
      <c r="BE42" s="120">
        <f t="shared" si="4"/>
        <v>0</v>
      </c>
      <c r="BF42" s="120">
        <f t="shared" si="5"/>
        <v>0</v>
      </c>
      <c r="DA42" s="120">
        <v>0.00011</v>
      </c>
    </row>
    <row r="43" spans="1:105" ht="12.75">
      <c r="A43" s="146">
        <v>28</v>
      </c>
      <c r="B43" s="147" t="s">
        <v>136</v>
      </c>
      <c r="C43" s="147" t="s">
        <v>359</v>
      </c>
      <c r="D43" s="148" t="s">
        <v>137</v>
      </c>
      <c r="E43" s="149" t="s">
        <v>89</v>
      </c>
      <c r="F43" s="150">
        <v>161</v>
      </c>
      <c r="G43" s="150"/>
      <c r="H43" s="151">
        <f t="shared" si="0"/>
        <v>0</v>
      </c>
      <c r="P43" s="145">
        <v>2</v>
      </c>
      <c r="AB43" s="120">
        <v>12</v>
      </c>
      <c r="AC43" s="120">
        <v>0</v>
      </c>
      <c r="AD43" s="120">
        <v>28</v>
      </c>
      <c r="BA43" s="120">
        <v>1</v>
      </c>
      <c r="BB43" s="120">
        <f t="shared" si="1"/>
        <v>0</v>
      </c>
      <c r="BC43" s="120">
        <f t="shared" si="2"/>
        <v>0</v>
      </c>
      <c r="BD43" s="120">
        <f t="shared" si="3"/>
        <v>0</v>
      </c>
      <c r="BE43" s="120">
        <f t="shared" si="4"/>
        <v>0</v>
      </c>
      <c r="BF43" s="120">
        <f t="shared" si="5"/>
        <v>0</v>
      </c>
      <c r="DA43" s="120">
        <v>0.0005</v>
      </c>
    </row>
    <row r="44" spans="1:105" ht="12.75">
      <c r="A44" s="146">
        <v>29</v>
      </c>
      <c r="B44" s="147" t="s">
        <v>138</v>
      </c>
      <c r="C44" s="147" t="s">
        <v>359</v>
      </c>
      <c r="D44" s="148" t="s">
        <v>139</v>
      </c>
      <c r="E44" s="149" t="s">
        <v>89</v>
      </c>
      <c r="F44" s="150">
        <v>78.2</v>
      </c>
      <c r="G44" s="150"/>
      <c r="H44" s="151">
        <f t="shared" si="0"/>
        <v>0</v>
      </c>
      <c r="P44" s="145">
        <v>2</v>
      </c>
      <c r="AB44" s="120">
        <v>12</v>
      </c>
      <c r="AC44" s="120">
        <v>0</v>
      </c>
      <c r="AD44" s="120">
        <v>29</v>
      </c>
      <c r="BA44" s="120">
        <v>1</v>
      </c>
      <c r="BB44" s="120">
        <f t="shared" si="1"/>
        <v>0</v>
      </c>
      <c r="BC44" s="120">
        <f t="shared" si="2"/>
        <v>0</v>
      </c>
      <c r="BD44" s="120">
        <f t="shared" si="3"/>
        <v>0</v>
      </c>
      <c r="BE44" s="120">
        <f t="shared" si="4"/>
        <v>0</v>
      </c>
      <c r="BF44" s="120">
        <f t="shared" si="5"/>
        <v>0</v>
      </c>
      <c r="DA44" s="120">
        <v>0.0006</v>
      </c>
    </row>
    <row r="45" spans="1:105" ht="22.5">
      <c r="A45" s="146">
        <v>30</v>
      </c>
      <c r="B45" s="147" t="s">
        <v>140</v>
      </c>
      <c r="C45" s="147" t="s">
        <v>359</v>
      </c>
      <c r="D45" s="148" t="s">
        <v>141</v>
      </c>
      <c r="E45" s="149" t="s">
        <v>89</v>
      </c>
      <c r="F45" s="150">
        <v>34</v>
      </c>
      <c r="G45" s="150"/>
      <c r="H45" s="151">
        <f t="shared" si="0"/>
        <v>0</v>
      </c>
      <c r="P45" s="145">
        <v>2</v>
      </c>
      <c r="AB45" s="120">
        <v>12</v>
      </c>
      <c r="AC45" s="120">
        <v>0</v>
      </c>
      <c r="AD45" s="120">
        <v>30</v>
      </c>
      <c r="BA45" s="120">
        <v>1</v>
      </c>
      <c r="BB45" s="120">
        <f t="shared" si="1"/>
        <v>0</v>
      </c>
      <c r="BC45" s="120">
        <f t="shared" si="2"/>
        <v>0</v>
      </c>
      <c r="BD45" s="120">
        <f t="shared" si="3"/>
        <v>0</v>
      </c>
      <c r="BE45" s="120">
        <f t="shared" si="4"/>
        <v>0</v>
      </c>
      <c r="BF45" s="120">
        <f t="shared" si="5"/>
        <v>0</v>
      </c>
      <c r="DA45" s="120">
        <v>0.0008</v>
      </c>
    </row>
    <row r="46" spans="1:58" ht="12.75">
      <c r="A46" s="152"/>
      <c r="B46" s="153" t="s">
        <v>68</v>
      </c>
      <c r="C46" s="153"/>
      <c r="D46" s="154" t="str">
        <f>CONCATENATE(B29," ",D29)</f>
        <v>62 Úpravy povrchů vnější</v>
      </c>
      <c r="E46" s="152"/>
      <c r="F46" s="155"/>
      <c r="G46" s="155"/>
      <c r="H46" s="156">
        <f>SUM(H29:H45)</f>
        <v>0</v>
      </c>
      <c r="P46" s="145">
        <v>4</v>
      </c>
      <c r="BB46" s="157">
        <f>SUM(BB29:BB45)</f>
        <v>0</v>
      </c>
      <c r="BC46" s="157">
        <f>SUM(BC29:BC45)</f>
        <v>0</v>
      </c>
      <c r="BD46" s="157">
        <f>SUM(BD29:BD45)</f>
        <v>0</v>
      </c>
      <c r="BE46" s="157">
        <f>SUM(BE29:BE45)</f>
        <v>0</v>
      </c>
      <c r="BF46" s="157">
        <f>SUM(BF29:BF45)</f>
        <v>0</v>
      </c>
    </row>
    <row r="47" spans="1:16" ht="12.75">
      <c r="A47" s="138" t="s">
        <v>65</v>
      </c>
      <c r="B47" s="139" t="s">
        <v>142</v>
      </c>
      <c r="C47" s="139"/>
      <c r="D47" s="140" t="s">
        <v>143</v>
      </c>
      <c r="E47" s="141"/>
      <c r="F47" s="142"/>
      <c r="G47" s="142"/>
      <c r="H47" s="143"/>
      <c r="I47" s="144"/>
      <c r="J47" s="144"/>
      <c r="P47" s="145">
        <v>1</v>
      </c>
    </row>
    <row r="48" spans="1:105" ht="22.5">
      <c r="A48" s="146">
        <v>31</v>
      </c>
      <c r="B48" s="147" t="s">
        <v>144</v>
      </c>
      <c r="C48" s="147"/>
      <c r="D48" s="148" t="s">
        <v>145</v>
      </c>
      <c r="E48" s="149" t="s">
        <v>78</v>
      </c>
      <c r="F48" s="150">
        <v>70.5</v>
      </c>
      <c r="G48" s="150"/>
      <c r="H48" s="151">
        <f aca="true" t="shared" si="6" ref="H48:H69">F48*G48</f>
        <v>0</v>
      </c>
      <c r="P48" s="145">
        <v>2</v>
      </c>
      <c r="AB48" s="120">
        <v>12</v>
      </c>
      <c r="AC48" s="120">
        <v>0</v>
      </c>
      <c r="AD48" s="120">
        <v>31</v>
      </c>
      <c r="BA48" s="120">
        <v>1</v>
      </c>
      <c r="BB48" s="120">
        <f aca="true" t="shared" si="7" ref="BB48:BB69">IF(BA48=1,H48,0)</f>
        <v>0</v>
      </c>
      <c r="BC48" s="120">
        <f aca="true" t="shared" si="8" ref="BC48:BC69">IF(BA48=2,H48,0)</f>
        <v>0</v>
      </c>
      <c r="BD48" s="120">
        <f aca="true" t="shared" si="9" ref="BD48:BD69">IF(BA48=3,H48,0)</f>
        <v>0</v>
      </c>
      <c r="BE48" s="120">
        <f aca="true" t="shared" si="10" ref="BE48:BE69">IF(BA48=4,H48,0)</f>
        <v>0</v>
      </c>
      <c r="BF48" s="120">
        <f aca="true" t="shared" si="11" ref="BF48:BF69">IF(BA48=5,H48,0)</f>
        <v>0</v>
      </c>
      <c r="DA48" s="120">
        <v>0.4149</v>
      </c>
    </row>
    <row r="49" spans="1:105" ht="22.5">
      <c r="A49" s="146">
        <v>32</v>
      </c>
      <c r="B49" s="147" t="s">
        <v>146</v>
      </c>
      <c r="C49" s="147"/>
      <c r="D49" s="148" t="s">
        <v>147</v>
      </c>
      <c r="E49" s="149" t="s">
        <v>148</v>
      </c>
      <c r="F49" s="150">
        <v>43</v>
      </c>
      <c r="G49" s="150"/>
      <c r="H49" s="151">
        <f t="shared" si="6"/>
        <v>0</v>
      </c>
      <c r="P49" s="145">
        <v>2</v>
      </c>
      <c r="AB49" s="120">
        <v>12</v>
      </c>
      <c r="AC49" s="120">
        <v>0</v>
      </c>
      <c r="AD49" s="120">
        <v>32</v>
      </c>
      <c r="BA49" s="120">
        <v>1</v>
      </c>
      <c r="BB49" s="120">
        <f t="shared" si="7"/>
        <v>0</v>
      </c>
      <c r="BC49" s="120">
        <f t="shared" si="8"/>
        <v>0</v>
      </c>
      <c r="BD49" s="120">
        <f t="shared" si="9"/>
        <v>0</v>
      </c>
      <c r="BE49" s="120">
        <f t="shared" si="10"/>
        <v>0</v>
      </c>
      <c r="BF49" s="120">
        <f t="shared" si="11"/>
        <v>0</v>
      </c>
      <c r="DA49" s="120">
        <v>0.4149</v>
      </c>
    </row>
    <row r="50" spans="1:105" ht="22.5">
      <c r="A50" s="146">
        <v>33</v>
      </c>
      <c r="B50" s="147" t="s">
        <v>149</v>
      </c>
      <c r="C50" s="147"/>
      <c r="D50" s="148" t="s">
        <v>150</v>
      </c>
      <c r="E50" s="149" t="s">
        <v>4</v>
      </c>
      <c r="F50" s="150">
        <v>0</v>
      </c>
      <c r="G50" s="150">
        <v>0</v>
      </c>
      <c r="H50" s="151">
        <f t="shared" si="6"/>
        <v>0</v>
      </c>
      <c r="P50" s="145">
        <v>2</v>
      </c>
      <c r="AB50" s="120">
        <v>12</v>
      </c>
      <c r="AC50" s="120">
        <v>0</v>
      </c>
      <c r="AD50" s="120">
        <v>33</v>
      </c>
      <c r="BA50" s="120">
        <v>1</v>
      </c>
      <c r="BB50" s="120">
        <f t="shared" si="7"/>
        <v>0</v>
      </c>
      <c r="BC50" s="120">
        <f t="shared" si="8"/>
        <v>0</v>
      </c>
      <c r="BD50" s="120">
        <f t="shared" si="9"/>
        <v>0</v>
      </c>
      <c r="BE50" s="120">
        <f t="shared" si="10"/>
        <v>0</v>
      </c>
      <c r="BF50" s="120">
        <f t="shared" si="11"/>
        <v>0</v>
      </c>
      <c r="DA50" s="120">
        <v>0</v>
      </c>
    </row>
    <row r="51" spans="1:105" ht="12.75">
      <c r="A51" s="146">
        <v>34</v>
      </c>
      <c r="B51" s="147" t="s">
        <v>151</v>
      </c>
      <c r="C51" s="147"/>
      <c r="D51" s="148" t="s">
        <v>152</v>
      </c>
      <c r="E51" s="149" t="s">
        <v>67</v>
      </c>
      <c r="F51" s="150">
        <v>6</v>
      </c>
      <c r="G51" s="150"/>
      <c r="H51" s="151">
        <f t="shared" si="6"/>
        <v>0</v>
      </c>
      <c r="P51" s="145">
        <v>2</v>
      </c>
      <c r="AB51" s="120">
        <v>12</v>
      </c>
      <c r="AC51" s="120">
        <v>0</v>
      </c>
      <c r="AD51" s="120">
        <v>34</v>
      </c>
      <c r="BA51" s="120">
        <v>1</v>
      </c>
      <c r="BB51" s="120">
        <f t="shared" si="7"/>
        <v>0</v>
      </c>
      <c r="BC51" s="120">
        <f t="shared" si="8"/>
        <v>0</v>
      </c>
      <c r="BD51" s="120">
        <f t="shared" si="9"/>
        <v>0</v>
      </c>
      <c r="BE51" s="120">
        <f t="shared" si="10"/>
        <v>0</v>
      </c>
      <c r="BF51" s="120">
        <f t="shared" si="11"/>
        <v>0</v>
      </c>
      <c r="DA51" s="120">
        <v>0</v>
      </c>
    </row>
    <row r="52" spans="1:105" ht="12.75">
      <c r="A52" s="146">
        <v>35</v>
      </c>
      <c r="B52" s="147" t="s">
        <v>153</v>
      </c>
      <c r="C52" s="147"/>
      <c r="D52" s="148" t="s">
        <v>154</v>
      </c>
      <c r="E52" s="149" t="s">
        <v>67</v>
      </c>
      <c r="F52" s="150">
        <v>2</v>
      </c>
      <c r="G52" s="150"/>
      <c r="H52" s="151">
        <f t="shared" si="6"/>
        <v>0</v>
      </c>
      <c r="P52" s="145">
        <v>2</v>
      </c>
      <c r="AB52" s="120">
        <v>12</v>
      </c>
      <c r="AC52" s="120">
        <v>0</v>
      </c>
      <c r="AD52" s="120">
        <v>35</v>
      </c>
      <c r="BA52" s="120">
        <v>1</v>
      </c>
      <c r="BB52" s="120">
        <f t="shared" si="7"/>
        <v>0</v>
      </c>
      <c r="BC52" s="120">
        <f t="shared" si="8"/>
        <v>0</v>
      </c>
      <c r="BD52" s="120">
        <f t="shared" si="9"/>
        <v>0</v>
      </c>
      <c r="BE52" s="120">
        <f t="shared" si="10"/>
        <v>0</v>
      </c>
      <c r="BF52" s="120">
        <f t="shared" si="11"/>
        <v>0</v>
      </c>
      <c r="DA52" s="120">
        <v>0</v>
      </c>
    </row>
    <row r="53" spans="1:105" ht="22.5">
      <c r="A53" s="146">
        <v>36</v>
      </c>
      <c r="B53" s="147" t="s">
        <v>155</v>
      </c>
      <c r="C53" s="147"/>
      <c r="D53" s="148" t="s">
        <v>156</v>
      </c>
      <c r="E53" s="149" t="s">
        <v>67</v>
      </c>
      <c r="F53" s="150">
        <v>4</v>
      </c>
      <c r="G53" s="150"/>
      <c r="H53" s="151">
        <f t="shared" si="6"/>
        <v>0</v>
      </c>
      <c r="P53" s="145">
        <v>2</v>
      </c>
      <c r="AB53" s="120">
        <v>12</v>
      </c>
      <c r="AC53" s="120">
        <v>0</v>
      </c>
      <c r="AD53" s="120">
        <v>36</v>
      </c>
      <c r="BA53" s="120">
        <v>1</v>
      </c>
      <c r="BB53" s="120">
        <f t="shared" si="7"/>
        <v>0</v>
      </c>
      <c r="BC53" s="120">
        <f t="shared" si="8"/>
        <v>0</v>
      </c>
      <c r="BD53" s="120">
        <f t="shared" si="9"/>
        <v>0</v>
      </c>
      <c r="BE53" s="120">
        <f t="shared" si="10"/>
        <v>0</v>
      </c>
      <c r="BF53" s="120">
        <f t="shared" si="11"/>
        <v>0</v>
      </c>
      <c r="DA53" s="120">
        <v>0</v>
      </c>
    </row>
    <row r="54" spans="1:105" ht="22.5">
      <c r="A54" s="146">
        <v>37</v>
      </c>
      <c r="B54" s="147" t="s">
        <v>157</v>
      </c>
      <c r="C54" s="147"/>
      <c r="D54" s="148" t="s">
        <v>158</v>
      </c>
      <c r="E54" s="149" t="s">
        <v>67</v>
      </c>
      <c r="F54" s="150">
        <v>8</v>
      </c>
      <c r="G54" s="150"/>
      <c r="H54" s="151">
        <f t="shared" si="6"/>
        <v>0</v>
      </c>
      <c r="P54" s="145">
        <v>2</v>
      </c>
      <c r="AB54" s="120">
        <v>12</v>
      </c>
      <c r="AC54" s="120">
        <v>0</v>
      </c>
      <c r="AD54" s="120">
        <v>37</v>
      </c>
      <c r="BA54" s="120">
        <v>1</v>
      </c>
      <c r="BB54" s="120">
        <f t="shared" si="7"/>
        <v>0</v>
      </c>
      <c r="BC54" s="120">
        <f t="shared" si="8"/>
        <v>0</v>
      </c>
      <c r="BD54" s="120">
        <f t="shared" si="9"/>
        <v>0</v>
      </c>
      <c r="BE54" s="120">
        <f t="shared" si="10"/>
        <v>0</v>
      </c>
      <c r="BF54" s="120">
        <f t="shared" si="11"/>
        <v>0</v>
      </c>
      <c r="DA54" s="120">
        <v>0</v>
      </c>
    </row>
    <row r="55" spans="1:105" ht="22.5">
      <c r="A55" s="146">
        <v>38</v>
      </c>
      <c r="B55" s="147" t="s">
        <v>159</v>
      </c>
      <c r="C55" s="147"/>
      <c r="D55" s="148" t="s">
        <v>160</v>
      </c>
      <c r="E55" s="149" t="s">
        <v>67</v>
      </c>
      <c r="F55" s="150">
        <v>4</v>
      </c>
      <c r="G55" s="150"/>
      <c r="H55" s="151">
        <f t="shared" si="6"/>
        <v>0</v>
      </c>
      <c r="P55" s="145">
        <v>2</v>
      </c>
      <c r="AB55" s="120">
        <v>12</v>
      </c>
      <c r="AC55" s="120">
        <v>0</v>
      </c>
      <c r="AD55" s="120">
        <v>38</v>
      </c>
      <c r="BA55" s="120">
        <v>1</v>
      </c>
      <c r="BB55" s="120">
        <f t="shared" si="7"/>
        <v>0</v>
      </c>
      <c r="BC55" s="120">
        <f t="shared" si="8"/>
        <v>0</v>
      </c>
      <c r="BD55" s="120">
        <f t="shared" si="9"/>
        <v>0</v>
      </c>
      <c r="BE55" s="120">
        <f t="shared" si="10"/>
        <v>0</v>
      </c>
      <c r="BF55" s="120">
        <f t="shared" si="11"/>
        <v>0</v>
      </c>
      <c r="DA55" s="120">
        <v>0</v>
      </c>
    </row>
    <row r="56" spans="1:105" ht="22.5">
      <c r="A56" s="146">
        <v>39</v>
      </c>
      <c r="B56" s="147" t="s">
        <v>161</v>
      </c>
      <c r="C56" s="147"/>
      <c r="D56" s="148" t="s">
        <v>162</v>
      </c>
      <c r="E56" s="149" t="s">
        <v>67</v>
      </c>
      <c r="F56" s="150">
        <v>2</v>
      </c>
      <c r="G56" s="150"/>
      <c r="H56" s="151">
        <f t="shared" si="6"/>
        <v>0</v>
      </c>
      <c r="P56" s="145">
        <v>2</v>
      </c>
      <c r="AB56" s="120">
        <v>12</v>
      </c>
      <c r="AC56" s="120">
        <v>0</v>
      </c>
      <c r="AD56" s="120">
        <v>39</v>
      </c>
      <c r="BA56" s="120">
        <v>1</v>
      </c>
      <c r="BB56" s="120">
        <f t="shared" si="7"/>
        <v>0</v>
      </c>
      <c r="BC56" s="120">
        <f t="shared" si="8"/>
        <v>0</v>
      </c>
      <c r="BD56" s="120">
        <f t="shared" si="9"/>
        <v>0</v>
      </c>
      <c r="BE56" s="120">
        <f t="shared" si="10"/>
        <v>0</v>
      </c>
      <c r="BF56" s="120">
        <f t="shared" si="11"/>
        <v>0</v>
      </c>
      <c r="DA56" s="120">
        <v>0</v>
      </c>
    </row>
    <row r="57" spans="1:105" ht="22.5">
      <c r="A57" s="146">
        <v>40</v>
      </c>
      <c r="B57" s="147" t="s">
        <v>163</v>
      </c>
      <c r="C57" s="147"/>
      <c r="D57" s="148" t="s">
        <v>164</v>
      </c>
      <c r="E57" s="149" t="s">
        <v>67</v>
      </c>
      <c r="F57" s="150">
        <v>4</v>
      </c>
      <c r="G57" s="150"/>
      <c r="H57" s="151">
        <f t="shared" si="6"/>
        <v>0</v>
      </c>
      <c r="P57" s="145">
        <v>2</v>
      </c>
      <c r="AB57" s="120">
        <v>12</v>
      </c>
      <c r="AC57" s="120">
        <v>0</v>
      </c>
      <c r="AD57" s="120">
        <v>40</v>
      </c>
      <c r="BA57" s="120">
        <v>1</v>
      </c>
      <c r="BB57" s="120">
        <f t="shared" si="7"/>
        <v>0</v>
      </c>
      <c r="BC57" s="120">
        <f t="shared" si="8"/>
        <v>0</v>
      </c>
      <c r="BD57" s="120">
        <f t="shared" si="9"/>
        <v>0</v>
      </c>
      <c r="BE57" s="120">
        <f t="shared" si="10"/>
        <v>0</v>
      </c>
      <c r="BF57" s="120">
        <f t="shared" si="11"/>
        <v>0</v>
      </c>
      <c r="DA57" s="120">
        <v>0</v>
      </c>
    </row>
    <row r="58" spans="1:105" ht="22.5">
      <c r="A58" s="146">
        <v>41</v>
      </c>
      <c r="B58" s="147" t="s">
        <v>165</v>
      </c>
      <c r="C58" s="147"/>
      <c r="D58" s="148" t="s">
        <v>166</v>
      </c>
      <c r="E58" s="149" t="s">
        <v>67</v>
      </c>
      <c r="F58" s="150">
        <v>4</v>
      </c>
      <c r="G58" s="150"/>
      <c r="H58" s="151">
        <f t="shared" si="6"/>
        <v>0</v>
      </c>
      <c r="P58" s="145">
        <v>2</v>
      </c>
      <c r="AB58" s="120">
        <v>12</v>
      </c>
      <c r="AC58" s="120">
        <v>0</v>
      </c>
      <c r="AD58" s="120">
        <v>41</v>
      </c>
      <c r="BA58" s="120">
        <v>1</v>
      </c>
      <c r="BB58" s="120">
        <f t="shared" si="7"/>
        <v>0</v>
      </c>
      <c r="BC58" s="120">
        <f t="shared" si="8"/>
        <v>0</v>
      </c>
      <c r="BD58" s="120">
        <f t="shared" si="9"/>
        <v>0</v>
      </c>
      <c r="BE58" s="120">
        <f t="shared" si="10"/>
        <v>0</v>
      </c>
      <c r="BF58" s="120">
        <f t="shared" si="11"/>
        <v>0</v>
      </c>
      <c r="DA58" s="120">
        <v>0</v>
      </c>
    </row>
    <row r="59" spans="1:105" ht="22.5">
      <c r="A59" s="146">
        <v>42</v>
      </c>
      <c r="B59" s="147" t="s">
        <v>167</v>
      </c>
      <c r="C59" s="147"/>
      <c r="D59" s="148" t="s">
        <v>168</v>
      </c>
      <c r="E59" s="149" t="s">
        <v>67</v>
      </c>
      <c r="F59" s="150">
        <v>9</v>
      </c>
      <c r="G59" s="150"/>
      <c r="H59" s="151">
        <f t="shared" si="6"/>
        <v>0</v>
      </c>
      <c r="P59" s="145">
        <v>2</v>
      </c>
      <c r="AB59" s="120">
        <v>12</v>
      </c>
      <c r="AC59" s="120">
        <v>0</v>
      </c>
      <c r="AD59" s="120">
        <v>42</v>
      </c>
      <c r="BA59" s="120">
        <v>1</v>
      </c>
      <c r="BB59" s="120">
        <f t="shared" si="7"/>
        <v>0</v>
      </c>
      <c r="BC59" s="120">
        <f t="shared" si="8"/>
        <v>0</v>
      </c>
      <c r="BD59" s="120">
        <f t="shared" si="9"/>
        <v>0</v>
      </c>
      <c r="BE59" s="120">
        <f t="shared" si="10"/>
        <v>0</v>
      </c>
      <c r="BF59" s="120">
        <f t="shared" si="11"/>
        <v>0</v>
      </c>
      <c r="DA59" s="120">
        <v>0</v>
      </c>
    </row>
    <row r="60" spans="1:105" ht="12.75">
      <c r="A60" s="146">
        <v>43</v>
      </c>
      <c r="B60" s="147" t="s">
        <v>169</v>
      </c>
      <c r="C60" s="147"/>
      <c r="D60" s="148" t="s">
        <v>170</v>
      </c>
      <c r="E60" s="149" t="s">
        <v>148</v>
      </c>
      <c r="F60" s="150">
        <v>7</v>
      </c>
      <c r="G60" s="150"/>
      <c r="H60" s="151">
        <f t="shared" si="6"/>
        <v>0</v>
      </c>
      <c r="P60" s="145">
        <v>2</v>
      </c>
      <c r="AB60" s="120">
        <v>12</v>
      </c>
      <c r="AC60" s="120">
        <v>0</v>
      </c>
      <c r="AD60" s="120">
        <v>43</v>
      </c>
      <c r="BA60" s="120">
        <v>1</v>
      </c>
      <c r="BB60" s="120">
        <f t="shared" si="7"/>
        <v>0</v>
      </c>
      <c r="BC60" s="120">
        <f t="shared" si="8"/>
        <v>0</v>
      </c>
      <c r="BD60" s="120">
        <f t="shared" si="9"/>
        <v>0</v>
      </c>
      <c r="BE60" s="120">
        <f t="shared" si="10"/>
        <v>0</v>
      </c>
      <c r="BF60" s="120">
        <f t="shared" si="11"/>
        <v>0</v>
      </c>
      <c r="DA60" s="120">
        <v>0.14754</v>
      </c>
    </row>
    <row r="61" spans="1:105" ht="22.5">
      <c r="A61" s="146">
        <v>44</v>
      </c>
      <c r="B61" s="147" t="s">
        <v>171</v>
      </c>
      <c r="C61" s="147"/>
      <c r="D61" s="148" t="s">
        <v>172</v>
      </c>
      <c r="E61" s="149" t="s">
        <v>4</v>
      </c>
      <c r="F61" s="150">
        <v>0</v>
      </c>
      <c r="G61" s="150">
        <v>0</v>
      </c>
      <c r="H61" s="151">
        <f t="shared" si="6"/>
        <v>0</v>
      </c>
      <c r="P61" s="145">
        <v>2</v>
      </c>
      <c r="AB61" s="120">
        <v>12</v>
      </c>
      <c r="AC61" s="120">
        <v>0</v>
      </c>
      <c r="AD61" s="120">
        <v>44</v>
      </c>
      <c r="BA61" s="120">
        <v>1</v>
      </c>
      <c r="BB61" s="120">
        <f t="shared" si="7"/>
        <v>0</v>
      </c>
      <c r="BC61" s="120">
        <f t="shared" si="8"/>
        <v>0</v>
      </c>
      <c r="BD61" s="120">
        <f t="shared" si="9"/>
        <v>0</v>
      </c>
      <c r="BE61" s="120">
        <f t="shared" si="10"/>
        <v>0</v>
      </c>
      <c r="BF61" s="120">
        <f t="shared" si="11"/>
        <v>0</v>
      </c>
      <c r="DA61" s="120">
        <v>0</v>
      </c>
    </row>
    <row r="62" spans="1:105" ht="22.5">
      <c r="A62" s="146">
        <v>45</v>
      </c>
      <c r="B62" s="147" t="s">
        <v>173</v>
      </c>
      <c r="C62" s="147"/>
      <c r="D62" s="148" t="s">
        <v>174</v>
      </c>
      <c r="E62" s="149" t="s">
        <v>67</v>
      </c>
      <c r="F62" s="150">
        <v>1</v>
      </c>
      <c r="G62" s="150"/>
      <c r="H62" s="151">
        <f t="shared" si="6"/>
        <v>0</v>
      </c>
      <c r="P62" s="145">
        <v>2</v>
      </c>
      <c r="AB62" s="120">
        <v>12</v>
      </c>
      <c r="AC62" s="120">
        <v>0</v>
      </c>
      <c r="AD62" s="120">
        <v>45</v>
      </c>
      <c r="BA62" s="120">
        <v>1</v>
      </c>
      <c r="BB62" s="120">
        <f t="shared" si="7"/>
        <v>0</v>
      </c>
      <c r="BC62" s="120">
        <f t="shared" si="8"/>
        <v>0</v>
      </c>
      <c r="BD62" s="120">
        <f t="shared" si="9"/>
        <v>0</v>
      </c>
      <c r="BE62" s="120">
        <f t="shared" si="10"/>
        <v>0</v>
      </c>
      <c r="BF62" s="120">
        <f t="shared" si="11"/>
        <v>0</v>
      </c>
      <c r="DA62" s="120">
        <v>0</v>
      </c>
    </row>
    <row r="63" spans="1:105" ht="22.5">
      <c r="A63" s="146">
        <v>46</v>
      </c>
      <c r="B63" s="147" t="s">
        <v>175</v>
      </c>
      <c r="C63" s="147"/>
      <c r="D63" s="148" t="s">
        <v>176</v>
      </c>
      <c r="E63" s="149" t="s">
        <v>67</v>
      </c>
      <c r="F63" s="150">
        <v>2</v>
      </c>
      <c r="G63" s="150"/>
      <c r="H63" s="151">
        <f t="shared" si="6"/>
        <v>0</v>
      </c>
      <c r="P63" s="145">
        <v>2</v>
      </c>
      <c r="AB63" s="120">
        <v>12</v>
      </c>
      <c r="AC63" s="120">
        <v>0</v>
      </c>
      <c r="AD63" s="120">
        <v>46</v>
      </c>
      <c r="BA63" s="120">
        <v>1</v>
      </c>
      <c r="BB63" s="120">
        <f t="shared" si="7"/>
        <v>0</v>
      </c>
      <c r="BC63" s="120">
        <f t="shared" si="8"/>
        <v>0</v>
      </c>
      <c r="BD63" s="120">
        <f t="shared" si="9"/>
        <v>0</v>
      </c>
      <c r="BE63" s="120">
        <f t="shared" si="10"/>
        <v>0</v>
      </c>
      <c r="BF63" s="120">
        <f t="shared" si="11"/>
        <v>0</v>
      </c>
      <c r="DA63" s="120">
        <v>0</v>
      </c>
    </row>
    <row r="64" spans="1:105" ht="22.5">
      <c r="A64" s="146">
        <v>47</v>
      </c>
      <c r="B64" s="147" t="s">
        <v>177</v>
      </c>
      <c r="C64" s="147"/>
      <c r="D64" s="148" t="s">
        <v>178</v>
      </c>
      <c r="E64" s="149" t="s">
        <v>67</v>
      </c>
      <c r="F64" s="150">
        <v>2</v>
      </c>
      <c r="G64" s="150"/>
      <c r="H64" s="151">
        <f t="shared" si="6"/>
        <v>0</v>
      </c>
      <c r="P64" s="145">
        <v>2</v>
      </c>
      <c r="AB64" s="120">
        <v>12</v>
      </c>
      <c r="AC64" s="120">
        <v>0</v>
      </c>
      <c r="AD64" s="120">
        <v>47</v>
      </c>
      <c r="BA64" s="120">
        <v>1</v>
      </c>
      <c r="BB64" s="120">
        <f t="shared" si="7"/>
        <v>0</v>
      </c>
      <c r="BC64" s="120">
        <f t="shared" si="8"/>
        <v>0</v>
      </c>
      <c r="BD64" s="120">
        <f t="shared" si="9"/>
        <v>0</v>
      </c>
      <c r="BE64" s="120">
        <f t="shared" si="10"/>
        <v>0</v>
      </c>
      <c r="BF64" s="120">
        <f t="shared" si="11"/>
        <v>0</v>
      </c>
      <c r="DA64" s="120">
        <v>0</v>
      </c>
    </row>
    <row r="65" spans="1:105" ht="33.75">
      <c r="A65" s="146">
        <v>48</v>
      </c>
      <c r="B65" s="147" t="s">
        <v>179</v>
      </c>
      <c r="C65" s="147"/>
      <c r="D65" s="148" t="s">
        <v>360</v>
      </c>
      <c r="E65" s="149" t="s">
        <v>67</v>
      </c>
      <c r="F65" s="150">
        <v>2</v>
      </c>
      <c r="G65" s="150"/>
      <c r="H65" s="151">
        <f t="shared" si="6"/>
        <v>0</v>
      </c>
      <c r="P65" s="145">
        <v>2</v>
      </c>
      <c r="AB65" s="120">
        <v>12</v>
      </c>
      <c r="AC65" s="120">
        <v>0</v>
      </c>
      <c r="AD65" s="120">
        <v>48</v>
      </c>
      <c r="BA65" s="120">
        <v>1</v>
      </c>
      <c r="BB65" s="120">
        <f t="shared" si="7"/>
        <v>0</v>
      </c>
      <c r="BC65" s="120">
        <f t="shared" si="8"/>
        <v>0</v>
      </c>
      <c r="BD65" s="120">
        <f t="shared" si="9"/>
        <v>0</v>
      </c>
      <c r="BE65" s="120">
        <f t="shared" si="10"/>
        <v>0</v>
      </c>
      <c r="BF65" s="120">
        <f t="shared" si="11"/>
        <v>0</v>
      </c>
      <c r="DA65" s="120">
        <v>0</v>
      </c>
    </row>
    <row r="66" spans="1:105" ht="22.5">
      <c r="A66" s="146">
        <v>49</v>
      </c>
      <c r="B66" s="147" t="s">
        <v>180</v>
      </c>
      <c r="C66" s="147"/>
      <c r="D66" s="148" t="s">
        <v>181</v>
      </c>
      <c r="E66" s="149" t="s">
        <v>67</v>
      </c>
      <c r="F66" s="150">
        <v>2</v>
      </c>
      <c r="G66" s="150"/>
      <c r="H66" s="151">
        <f t="shared" si="6"/>
        <v>0</v>
      </c>
      <c r="P66" s="145">
        <v>2</v>
      </c>
      <c r="AB66" s="120">
        <v>12</v>
      </c>
      <c r="AC66" s="120">
        <v>0</v>
      </c>
      <c r="AD66" s="120">
        <v>49</v>
      </c>
      <c r="BA66" s="120">
        <v>1</v>
      </c>
      <c r="BB66" s="120">
        <f t="shared" si="7"/>
        <v>0</v>
      </c>
      <c r="BC66" s="120">
        <f t="shared" si="8"/>
        <v>0</v>
      </c>
      <c r="BD66" s="120">
        <f t="shared" si="9"/>
        <v>0</v>
      </c>
      <c r="BE66" s="120">
        <f t="shared" si="10"/>
        <v>0</v>
      </c>
      <c r="BF66" s="120">
        <f t="shared" si="11"/>
        <v>0</v>
      </c>
      <c r="DA66" s="120">
        <v>0</v>
      </c>
    </row>
    <row r="67" spans="1:105" ht="12.75">
      <c r="A67" s="146">
        <v>50</v>
      </c>
      <c r="B67" s="147" t="s">
        <v>182</v>
      </c>
      <c r="C67" s="147"/>
      <c r="D67" s="148" t="s">
        <v>183</v>
      </c>
      <c r="E67" s="149" t="s">
        <v>67</v>
      </c>
      <c r="F67" s="150">
        <v>2</v>
      </c>
      <c r="G67" s="150"/>
      <c r="H67" s="151">
        <f t="shared" si="6"/>
        <v>0</v>
      </c>
      <c r="P67" s="145">
        <v>2</v>
      </c>
      <c r="AB67" s="120">
        <v>12</v>
      </c>
      <c r="AC67" s="120">
        <v>0</v>
      </c>
      <c r="AD67" s="120">
        <v>50</v>
      </c>
      <c r="BA67" s="120">
        <v>1</v>
      </c>
      <c r="BB67" s="120">
        <f t="shared" si="7"/>
        <v>0</v>
      </c>
      <c r="BC67" s="120">
        <f t="shared" si="8"/>
        <v>0</v>
      </c>
      <c r="BD67" s="120">
        <f t="shared" si="9"/>
        <v>0</v>
      </c>
      <c r="BE67" s="120">
        <f t="shared" si="10"/>
        <v>0</v>
      </c>
      <c r="BF67" s="120">
        <f t="shared" si="11"/>
        <v>0</v>
      </c>
      <c r="DA67" s="120">
        <v>0</v>
      </c>
    </row>
    <row r="68" spans="1:105" ht="22.5">
      <c r="A68" s="146">
        <v>51</v>
      </c>
      <c r="B68" s="147" t="s">
        <v>184</v>
      </c>
      <c r="C68" s="147"/>
      <c r="D68" s="148" t="s">
        <v>185</v>
      </c>
      <c r="E68" s="149" t="s">
        <v>67</v>
      </c>
      <c r="F68" s="150">
        <v>2</v>
      </c>
      <c r="G68" s="150"/>
      <c r="H68" s="151">
        <f t="shared" si="6"/>
        <v>0</v>
      </c>
      <c r="P68" s="145">
        <v>2</v>
      </c>
      <c r="AB68" s="120">
        <v>12</v>
      </c>
      <c r="AC68" s="120">
        <v>0</v>
      </c>
      <c r="AD68" s="120">
        <v>51</v>
      </c>
      <c r="BA68" s="120">
        <v>1</v>
      </c>
      <c r="BB68" s="120">
        <f t="shared" si="7"/>
        <v>0</v>
      </c>
      <c r="BC68" s="120">
        <f t="shared" si="8"/>
        <v>0</v>
      </c>
      <c r="BD68" s="120">
        <f t="shared" si="9"/>
        <v>0</v>
      </c>
      <c r="BE68" s="120">
        <f t="shared" si="10"/>
        <v>0</v>
      </c>
      <c r="BF68" s="120">
        <f t="shared" si="11"/>
        <v>0</v>
      </c>
      <c r="DA68" s="120">
        <v>0</v>
      </c>
    </row>
    <row r="69" spans="1:105" ht="12.75">
      <c r="A69" s="146">
        <v>52</v>
      </c>
      <c r="B69" s="147" t="s">
        <v>186</v>
      </c>
      <c r="C69" s="147"/>
      <c r="D69" s="148" t="s">
        <v>187</v>
      </c>
      <c r="E69" s="149" t="s">
        <v>67</v>
      </c>
      <c r="F69" s="150">
        <v>2</v>
      </c>
      <c r="G69" s="150"/>
      <c r="H69" s="151">
        <f t="shared" si="6"/>
        <v>0</v>
      </c>
      <c r="P69" s="145">
        <v>2</v>
      </c>
      <c r="AB69" s="120">
        <v>12</v>
      </c>
      <c r="AC69" s="120">
        <v>0</v>
      </c>
      <c r="AD69" s="120">
        <v>52</v>
      </c>
      <c r="BA69" s="120">
        <v>1</v>
      </c>
      <c r="BB69" s="120">
        <f t="shared" si="7"/>
        <v>0</v>
      </c>
      <c r="BC69" s="120">
        <f t="shared" si="8"/>
        <v>0</v>
      </c>
      <c r="BD69" s="120">
        <f t="shared" si="9"/>
        <v>0</v>
      </c>
      <c r="BE69" s="120">
        <f t="shared" si="10"/>
        <v>0</v>
      </c>
      <c r="BF69" s="120">
        <f t="shared" si="11"/>
        <v>0</v>
      </c>
      <c r="DA69" s="120">
        <v>0</v>
      </c>
    </row>
    <row r="70" spans="1:58" ht="12.75">
      <c r="A70" s="152"/>
      <c r="B70" s="153" t="s">
        <v>68</v>
      </c>
      <c r="C70" s="153"/>
      <c r="D70" s="154" t="str">
        <f>CONCATENATE(B47," ",D47)</f>
        <v>64 Výplně otvorů</v>
      </c>
      <c r="E70" s="152"/>
      <c r="F70" s="155"/>
      <c r="G70" s="155"/>
      <c r="H70" s="156">
        <f>SUM(H47:H69)</f>
        <v>0</v>
      </c>
      <c r="P70" s="145">
        <v>4</v>
      </c>
      <c r="BB70" s="157">
        <f>SUM(BB47:BB69)</f>
        <v>0</v>
      </c>
      <c r="BC70" s="157">
        <f>SUM(BC47:BC69)</f>
        <v>0</v>
      </c>
      <c r="BD70" s="157">
        <f>SUM(BD47:BD69)</f>
        <v>0</v>
      </c>
      <c r="BE70" s="157">
        <f>SUM(BE47:BE69)</f>
        <v>0</v>
      </c>
      <c r="BF70" s="157">
        <f>SUM(BF47:BF69)</f>
        <v>0</v>
      </c>
    </row>
    <row r="71" spans="1:16" ht="12.75">
      <c r="A71" s="138" t="s">
        <v>65</v>
      </c>
      <c r="B71" s="139" t="s">
        <v>188</v>
      </c>
      <c r="C71" s="139"/>
      <c r="D71" s="140" t="s">
        <v>189</v>
      </c>
      <c r="E71" s="141"/>
      <c r="F71" s="142"/>
      <c r="G71" s="142"/>
      <c r="H71" s="143"/>
      <c r="I71" s="144"/>
      <c r="J71" s="144"/>
      <c r="P71" s="145">
        <v>1</v>
      </c>
    </row>
    <row r="72" spans="1:105" ht="22.5">
      <c r="A72" s="146">
        <v>53</v>
      </c>
      <c r="B72" s="147" t="s">
        <v>190</v>
      </c>
      <c r="C72" s="147"/>
      <c r="D72" s="148" t="s">
        <v>191</v>
      </c>
      <c r="E72" s="149" t="s">
        <v>78</v>
      </c>
      <c r="F72" s="150">
        <v>765</v>
      </c>
      <c r="G72" s="150"/>
      <c r="H72" s="151">
        <f aca="true" t="shared" si="12" ref="H72:H77">F72*G72</f>
        <v>0</v>
      </c>
      <c r="P72" s="145">
        <v>2</v>
      </c>
      <c r="AB72" s="120">
        <v>12</v>
      </c>
      <c r="AC72" s="120">
        <v>0</v>
      </c>
      <c r="AD72" s="120">
        <v>53</v>
      </c>
      <c r="BA72" s="120">
        <v>2</v>
      </c>
      <c r="BB72" s="120">
        <f aca="true" t="shared" si="13" ref="BB72:BB77">IF(BA72=1,H72,0)</f>
        <v>0</v>
      </c>
      <c r="BC72" s="120">
        <f aca="true" t="shared" si="14" ref="BC72:BC77">IF(BA72=2,H72,0)</f>
        <v>0</v>
      </c>
      <c r="BD72" s="120">
        <f aca="true" t="shared" si="15" ref="BD72:BD77">IF(BA72=3,H72,0)</f>
        <v>0</v>
      </c>
      <c r="BE72" s="120">
        <f aca="true" t="shared" si="16" ref="BE72:BE77">IF(BA72=4,H72,0)</f>
        <v>0</v>
      </c>
      <c r="BF72" s="120">
        <f aca="true" t="shared" si="17" ref="BF72:BF77">IF(BA72=5,H72,0)</f>
        <v>0</v>
      </c>
      <c r="DA72" s="120">
        <v>0</v>
      </c>
    </row>
    <row r="73" spans="1:105" ht="22.5">
      <c r="A73" s="146">
        <v>54</v>
      </c>
      <c r="B73" s="147" t="s">
        <v>192</v>
      </c>
      <c r="C73" s="147"/>
      <c r="D73" s="148" t="s">
        <v>193</v>
      </c>
      <c r="E73" s="149" t="s">
        <v>78</v>
      </c>
      <c r="F73" s="150">
        <v>400</v>
      </c>
      <c r="G73" s="150"/>
      <c r="H73" s="151">
        <f t="shared" si="12"/>
        <v>0</v>
      </c>
      <c r="P73" s="145">
        <v>2</v>
      </c>
      <c r="AB73" s="120">
        <v>12</v>
      </c>
      <c r="AC73" s="120">
        <v>0</v>
      </c>
      <c r="AD73" s="120">
        <v>54</v>
      </c>
      <c r="BA73" s="120">
        <v>2</v>
      </c>
      <c r="BB73" s="120">
        <f t="shared" si="13"/>
        <v>0</v>
      </c>
      <c r="BC73" s="120">
        <f t="shared" si="14"/>
        <v>0</v>
      </c>
      <c r="BD73" s="120">
        <f t="shared" si="15"/>
        <v>0</v>
      </c>
      <c r="BE73" s="120">
        <f t="shared" si="16"/>
        <v>0</v>
      </c>
      <c r="BF73" s="120">
        <f t="shared" si="17"/>
        <v>0</v>
      </c>
      <c r="DA73" s="120">
        <v>0</v>
      </c>
    </row>
    <row r="74" spans="1:105" ht="22.5">
      <c r="A74" s="146">
        <v>55</v>
      </c>
      <c r="B74" s="147" t="s">
        <v>194</v>
      </c>
      <c r="C74" s="147"/>
      <c r="D74" s="148" t="s">
        <v>195</v>
      </c>
      <c r="E74" s="149" t="s">
        <v>78</v>
      </c>
      <c r="F74" s="150">
        <v>841.5</v>
      </c>
      <c r="G74" s="150"/>
      <c r="H74" s="151">
        <f t="shared" si="12"/>
        <v>0</v>
      </c>
      <c r="P74" s="145">
        <v>2</v>
      </c>
      <c r="AB74" s="120">
        <v>12</v>
      </c>
      <c r="AC74" s="120">
        <v>1</v>
      </c>
      <c r="AD74" s="120">
        <v>55</v>
      </c>
      <c r="BA74" s="120">
        <v>2</v>
      </c>
      <c r="BB74" s="120">
        <f t="shared" si="13"/>
        <v>0</v>
      </c>
      <c r="BC74" s="120">
        <f t="shared" si="14"/>
        <v>0</v>
      </c>
      <c r="BD74" s="120">
        <f t="shared" si="15"/>
        <v>0</v>
      </c>
      <c r="BE74" s="120">
        <f t="shared" si="16"/>
        <v>0</v>
      </c>
      <c r="BF74" s="120">
        <f t="shared" si="17"/>
        <v>0</v>
      </c>
      <c r="DA74" s="120">
        <v>0.00322</v>
      </c>
    </row>
    <row r="75" spans="1:105" ht="33.75">
      <c r="A75" s="146">
        <v>56</v>
      </c>
      <c r="B75" s="147" t="s">
        <v>196</v>
      </c>
      <c r="C75" s="147"/>
      <c r="D75" s="148" t="s">
        <v>374</v>
      </c>
      <c r="E75" s="149" t="s">
        <v>78</v>
      </c>
      <c r="F75" s="150">
        <v>440</v>
      </c>
      <c r="G75" s="150"/>
      <c r="H75" s="151">
        <f t="shared" si="12"/>
        <v>0</v>
      </c>
      <c r="P75" s="145">
        <v>2</v>
      </c>
      <c r="AB75" s="120">
        <v>12</v>
      </c>
      <c r="AC75" s="120">
        <v>1</v>
      </c>
      <c r="AD75" s="120">
        <v>56</v>
      </c>
      <c r="BA75" s="120">
        <v>2</v>
      </c>
      <c r="BB75" s="120">
        <f t="shared" si="13"/>
        <v>0</v>
      </c>
      <c r="BC75" s="120">
        <f t="shared" si="14"/>
        <v>0</v>
      </c>
      <c r="BD75" s="120">
        <f t="shared" si="15"/>
        <v>0</v>
      </c>
      <c r="BE75" s="120">
        <f t="shared" si="16"/>
        <v>0</v>
      </c>
      <c r="BF75" s="120">
        <f t="shared" si="17"/>
        <v>0</v>
      </c>
      <c r="DA75" s="120">
        <v>0.00322</v>
      </c>
    </row>
    <row r="76" spans="1:105" ht="22.5">
      <c r="A76" s="146">
        <v>57</v>
      </c>
      <c r="B76" s="147" t="s">
        <v>197</v>
      </c>
      <c r="C76" s="147"/>
      <c r="D76" s="148" t="s">
        <v>198</v>
      </c>
      <c r="E76" s="149" t="s">
        <v>78</v>
      </c>
      <c r="F76" s="150">
        <v>440</v>
      </c>
      <c r="G76" s="150"/>
      <c r="H76" s="151">
        <f t="shared" si="12"/>
        <v>0</v>
      </c>
      <c r="P76" s="145">
        <v>2</v>
      </c>
      <c r="AB76" s="120">
        <v>12</v>
      </c>
      <c r="AC76" s="120">
        <v>1</v>
      </c>
      <c r="AD76" s="120">
        <v>57</v>
      </c>
      <c r="BA76" s="120">
        <v>2</v>
      </c>
      <c r="BB76" s="120">
        <f t="shared" si="13"/>
        <v>0</v>
      </c>
      <c r="BC76" s="120">
        <f t="shared" si="14"/>
        <v>0</v>
      </c>
      <c r="BD76" s="120">
        <f t="shared" si="15"/>
        <v>0</v>
      </c>
      <c r="BE76" s="120">
        <f t="shared" si="16"/>
        <v>0</v>
      </c>
      <c r="BF76" s="120">
        <f t="shared" si="17"/>
        <v>0</v>
      </c>
      <c r="DA76" s="120">
        <v>0.00322</v>
      </c>
    </row>
    <row r="77" spans="1:105" ht="22.5">
      <c r="A77" s="146">
        <v>58</v>
      </c>
      <c r="B77" s="147" t="s">
        <v>199</v>
      </c>
      <c r="C77" s="147" t="s">
        <v>359</v>
      </c>
      <c r="D77" s="148" t="s">
        <v>200</v>
      </c>
      <c r="E77" s="149" t="s">
        <v>201</v>
      </c>
      <c r="F77" s="150">
        <v>5.54</v>
      </c>
      <c r="G77" s="150"/>
      <c r="H77" s="151">
        <f t="shared" si="12"/>
        <v>0</v>
      </c>
      <c r="P77" s="145">
        <v>2</v>
      </c>
      <c r="AB77" s="120">
        <v>12</v>
      </c>
      <c r="AC77" s="120">
        <v>0</v>
      </c>
      <c r="AD77" s="120">
        <v>58</v>
      </c>
      <c r="BA77" s="120">
        <v>2</v>
      </c>
      <c r="BB77" s="120">
        <f t="shared" si="13"/>
        <v>0</v>
      </c>
      <c r="BC77" s="120">
        <f t="shared" si="14"/>
        <v>0</v>
      </c>
      <c r="BD77" s="120">
        <f t="shared" si="15"/>
        <v>0</v>
      </c>
      <c r="BE77" s="120">
        <f t="shared" si="16"/>
        <v>0</v>
      </c>
      <c r="BF77" s="120">
        <f t="shared" si="17"/>
        <v>0</v>
      </c>
      <c r="DA77" s="120">
        <v>0</v>
      </c>
    </row>
    <row r="78" spans="1:58" ht="12.75">
      <c r="A78" s="152"/>
      <c r="B78" s="153" t="s">
        <v>68</v>
      </c>
      <c r="C78" s="153"/>
      <c r="D78" s="154" t="str">
        <f>CONCATENATE(B71," ",D71)</f>
        <v>713 Izolace tepelné</v>
      </c>
      <c r="E78" s="152"/>
      <c r="F78" s="155"/>
      <c r="G78" s="155"/>
      <c r="H78" s="156">
        <f>SUM(H71:H77)</f>
        <v>0</v>
      </c>
      <c r="P78" s="145">
        <v>4</v>
      </c>
      <c r="BB78" s="157">
        <f>SUM(BB71:BB77)</f>
        <v>0</v>
      </c>
      <c r="BC78" s="157">
        <f>SUM(BC71:BC77)</f>
        <v>0</v>
      </c>
      <c r="BD78" s="157">
        <f>SUM(BD71:BD77)</f>
        <v>0</v>
      </c>
      <c r="BE78" s="157">
        <f>SUM(BE71:BE77)</f>
        <v>0</v>
      </c>
      <c r="BF78" s="157">
        <f>SUM(BF71:BF77)</f>
        <v>0</v>
      </c>
    </row>
    <row r="79" spans="1:16" ht="12.75">
      <c r="A79" s="138" t="s">
        <v>65</v>
      </c>
      <c r="B79" s="139" t="s">
        <v>202</v>
      </c>
      <c r="C79" s="139"/>
      <c r="D79" s="140" t="s">
        <v>203</v>
      </c>
      <c r="E79" s="141"/>
      <c r="F79" s="142"/>
      <c r="G79" s="142"/>
      <c r="H79" s="143"/>
      <c r="I79" s="144"/>
      <c r="J79" s="144"/>
      <c r="P79" s="145">
        <v>1</v>
      </c>
    </row>
    <row r="80" spans="1:105" ht="12.75">
      <c r="A80" s="146">
        <v>59</v>
      </c>
      <c r="B80" s="147" t="s">
        <v>204</v>
      </c>
      <c r="C80" s="147"/>
      <c r="D80" s="172" t="s">
        <v>205</v>
      </c>
      <c r="E80" s="149" t="s">
        <v>206</v>
      </c>
      <c r="F80" s="150">
        <v>1</v>
      </c>
      <c r="G80" s="150"/>
      <c r="H80" s="151">
        <f>F80*G80</f>
        <v>0</v>
      </c>
      <c r="P80" s="145">
        <v>2</v>
      </c>
      <c r="AB80" s="120">
        <v>12</v>
      </c>
      <c r="AC80" s="120">
        <v>0</v>
      </c>
      <c r="AD80" s="120">
        <v>59</v>
      </c>
      <c r="BA80" s="120">
        <v>2</v>
      </c>
      <c r="BB80" s="120">
        <f>IF(BA80=1,H80,0)</f>
        <v>0</v>
      </c>
      <c r="BC80" s="120">
        <f>IF(BA80=2,H80,0)</f>
        <v>0</v>
      </c>
      <c r="BD80" s="120">
        <f>IF(BA80=3,H80,0)</f>
        <v>0</v>
      </c>
      <c r="BE80" s="120">
        <f>IF(BA80=4,H80,0)</f>
        <v>0</v>
      </c>
      <c r="BF80" s="120">
        <f>IF(BA80=5,H80,0)</f>
        <v>0</v>
      </c>
      <c r="DA80" s="120">
        <v>0</v>
      </c>
    </row>
    <row r="81" spans="1:58" ht="12.75">
      <c r="A81" s="152"/>
      <c r="B81" s="153" t="s">
        <v>68</v>
      </c>
      <c r="C81" s="153"/>
      <c r="D81" s="154" t="str">
        <f>CONCATENATE(B79," ",D79)</f>
        <v>736 Vytápění</v>
      </c>
      <c r="E81" s="152"/>
      <c r="F81" s="155"/>
      <c r="G81" s="155"/>
      <c r="H81" s="156">
        <f>SUM(H79:H80)</f>
        <v>0</v>
      </c>
      <c r="P81" s="145">
        <v>4</v>
      </c>
      <c r="BB81" s="157">
        <f>SUM(BB79:BB80)</f>
        <v>0</v>
      </c>
      <c r="BC81" s="157">
        <f>SUM(BC79:BC80)</f>
        <v>0</v>
      </c>
      <c r="BD81" s="157">
        <f>SUM(BD79:BD80)</f>
        <v>0</v>
      </c>
      <c r="BE81" s="157">
        <f>SUM(BE79:BE80)</f>
        <v>0</v>
      </c>
      <c r="BF81" s="157">
        <f>SUM(BF79:BF80)</f>
        <v>0</v>
      </c>
    </row>
    <row r="82" spans="1:16" ht="12.75">
      <c r="A82" s="138" t="s">
        <v>65</v>
      </c>
      <c r="B82" s="139" t="s">
        <v>207</v>
      </c>
      <c r="C82" s="139"/>
      <c r="D82" s="140" t="s">
        <v>208</v>
      </c>
      <c r="E82" s="141"/>
      <c r="F82" s="142"/>
      <c r="G82" s="142"/>
      <c r="H82" s="143"/>
      <c r="I82" s="144"/>
      <c r="J82" s="144"/>
      <c r="P82" s="145">
        <v>1</v>
      </c>
    </row>
    <row r="83" spans="1:105" ht="22.5">
      <c r="A83" s="146">
        <v>60</v>
      </c>
      <c r="B83" s="147" t="s">
        <v>209</v>
      </c>
      <c r="C83" s="147"/>
      <c r="D83" s="148" t="s">
        <v>210</v>
      </c>
      <c r="E83" s="149" t="s">
        <v>78</v>
      </c>
      <c r="F83" s="150">
        <v>375</v>
      </c>
      <c r="G83" s="150"/>
      <c r="H83" s="151">
        <f aca="true" t="shared" si="18" ref="H83:H91">F83*G83</f>
        <v>0</v>
      </c>
      <c r="P83" s="145">
        <v>2</v>
      </c>
      <c r="AB83" s="120">
        <v>12</v>
      </c>
      <c r="AC83" s="120">
        <v>0</v>
      </c>
      <c r="AD83" s="120">
        <v>60</v>
      </c>
      <c r="BA83" s="120">
        <v>2</v>
      </c>
      <c r="BB83" s="120">
        <f aca="true" t="shared" si="19" ref="BB83:BB91">IF(BA83=1,H83,0)</f>
        <v>0</v>
      </c>
      <c r="BC83" s="120">
        <f aca="true" t="shared" si="20" ref="BC83:BC91">IF(BA83=2,H83,0)</f>
        <v>0</v>
      </c>
      <c r="BD83" s="120">
        <f aca="true" t="shared" si="21" ref="BD83:BD91">IF(BA83=3,H83,0)</f>
        <v>0</v>
      </c>
      <c r="BE83" s="120">
        <f aca="true" t="shared" si="22" ref="BE83:BE91">IF(BA83=4,H83,0)</f>
        <v>0</v>
      </c>
      <c r="BF83" s="120">
        <f aca="true" t="shared" si="23" ref="BF83:BF91">IF(BA83=5,H83,0)</f>
        <v>0</v>
      </c>
      <c r="DA83" s="120">
        <v>0</v>
      </c>
    </row>
    <row r="84" spans="1:105" ht="22.5">
      <c r="A84" s="146">
        <v>61</v>
      </c>
      <c r="B84" s="147" t="s">
        <v>211</v>
      </c>
      <c r="C84" s="147"/>
      <c r="D84" s="148" t="s">
        <v>212</v>
      </c>
      <c r="E84" s="149" t="s">
        <v>89</v>
      </c>
      <c r="F84" s="150">
        <v>345</v>
      </c>
      <c r="G84" s="150"/>
      <c r="H84" s="151">
        <f t="shared" si="18"/>
        <v>0</v>
      </c>
      <c r="P84" s="145">
        <v>2</v>
      </c>
      <c r="AB84" s="120">
        <v>12</v>
      </c>
      <c r="AC84" s="120">
        <v>0</v>
      </c>
      <c r="AD84" s="120">
        <v>61</v>
      </c>
      <c r="BA84" s="120">
        <v>2</v>
      </c>
      <c r="BB84" s="120">
        <f t="shared" si="19"/>
        <v>0</v>
      </c>
      <c r="BC84" s="120">
        <f t="shared" si="20"/>
        <v>0</v>
      </c>
      <c r="BD84" s="120">
        <f t="shared" si="21"/>
        <v>0</v>
      </c>
      <c r="BE84" s="120">
        <f t="shared" si="22"/>
        <v>0</v>
      </c>
      <c r="BF84" s="120">
        <f t="shared" si="23"/>
        <v>0</v>
      </c>
      <c r="DA84" s="120">
        <v>0.00127</v>
      </c>
    </row>
    <row r="85" spans="1:105" ht="22.5">
      <c r="A85" s="146">
        <v>62</v>
      </c>
      <c r="B85" s="147" t="s">
        <v>213</v>
      </c>
      <c r="C85" s="147"/>
      <c r="D85" s="148" t="s">
        <v>214</v>
      </c>
      <c r="E85" s="149" t="s">
        <v>73</v>
      </c>
      <c r="F85" s="150">
        <v>0.94</v>
      </c>
      <c r="G85" s="150"/>
      <c r="H85" s="151">
        <f t="shared" si="18"/>
        <v>0</v>
      </c>
      <c r="P85" s="145">
        <v>2</v>
      </c>
      <c r="AB85" s="120">
        <v>12</v>
      </c>
      <c r="AC85" s="120">
        <v>0</v>
      </c>
      <c r="AD85" s="120">
        <v>62</v>
      </c>
      <c r="BA85" s="120">
        <v>2</v>
      </c>
      <c r="BB85" s="120">
        <f t="shared" si="19"/>
        <v>0</v>
      </c>
      <c r="BC85" s="120">
        <f t="shared" si="20"/>
        <v>0</v>
      </c>
      <c r="BD85" s="120">
        <f t="shared" si="21"/>
        <v>0</v>
      </c>
      <c r="BE85" s="120">
        <f t="shared" si="22"/>
        <v>0</v>
      </c>
      <c r="BF85" s="120">
        <f t="shared" si="23"/>
        <v>0</v>
      </c>
      <c r="DA85" s="120">
        <v>0.5</v>
      </c>
    </row>
    <row r="86" spans="1:105" ht="22.5">
      <c r="A86" s="146">
        <v>63</v>
      </c>
      <c r="B86" s="147" t="s">
        <v>215</v>
      </c>
      <c r="C86" s="147"/>
      <c r="D86" s="148" t="s">
        <v>216</v>
      </c>
      <c r="E86" s="149" t="s">
        <v>78</v>
      </c>
      <c r="F86" s="150">
        <v>400</v>
      </c>
      <c r="G86" s="150"/>
      <c r="H86" s="151">
        <f t="shared" si="18"/>
        <v>0</v>
      </c>
      <c r="P86" s="145">
        <v>2</v>
      </c>
      <c r="AB86" s="120">
        <v>12</v>
      </c>
      <c r="AC86" s="120">
        <v>0</v>
      </c>
      <c r="AD86" s="120">
        <v>63</v>
      </c>
      <c r="BA86" s="120">
        <v>2</v>
      </c>
      <c r="BB86" s="120">
        <f t="shared" si="19"/>
        <v>0</v>
      </c>
      <c r="BC86" s="120">
        <f t="shared" si="20"/>
        <v>0</v>
      </c>
      <c r="BD86" s="120">
        <f t="shared" si="21"/>
        <v>0</v>
      </c>
      <c r="BE86" s="120">
        <f t="shared" si="22"/>
        <v>0</v>
      </c>
      <c r="BF86" s="120">
        <f t="shared" si="23"/>
        <v>0</v>
      </c>
      <c r="DA86" s="120">
        <v>0.00016</v>
      </c>
    </row>
    <row r="87" spans="1:105" ht="22.5">
      <c r="A87" s="146">
        <v>64</v>
      </c>
      <c r="B87" s="147" t="s">
        <v>217</v>
      </c>
      <c r="C87" s="147"/>
      <c r="D87" s="148" t="s">
        <v>218</v>
      </c>
      <c r="E87" s="149" t="s">
        <v>73</v>
      </c>
      <c r="F87" s="150">
        <v>1.89</v>
      </c>
      <c r="G87" s="150"/>
      <c r="H87" s="151">
        <f t="shared" si="18"/>
        <v>0</v>
      </c>
      <c r="P87" s="145">
        <v>2</v>
      </c>
      <c r="AB87" s="120">
        <v>12</v>
      </c>
      <c r="AC87" s="120">
        <v>0</v>
      </c>
      <c r="AD87" s="120">
        <v>64</v>
      </c>
      <c r="BA87" s="120">
        <v>2</v>
      </c>
      <c r="BB87" s="120">
        <f t="shared" si="19"/>
        <v>0</v>
      </c>
      <c r="BC87" s="120">
        <f t="shared" si="20"/>
        <v>0</v>
      </c>
      <c r="BD87" s="120">
        <f t="shared" si="21"/>
        <v>0</v>
      </c>
      <c r="BE87" s="120">
        <f t="shared" si="22"/>
        <v>0</v>
      </c>
      <c r="BF87" s="120">
        <f t="shared" si="23"/>
        <v>0</v>
      </c>
      <c r="DA87" s="120">
        <v>0.5</v>
      </c>
    </row>
    <row r="88" spans="1:105" ht="22.5">
      <c r="A88" s="146">
        <v>65</v>
      </c>
      <c r="B88" s="147" t="s">
        <v>219</v>
      </c>
      <c r="C88" s="147"/>
      <c r="D88" s="148" t="s">
        <v>220</v>
      </c>
      <c r="E88" s="149" t="s">
        <v>78</v>
      </c>
      <c r="F88" s="150">
        <v>400</v>
      </c>
      <c r="G88" s="150"/>
      <c r="H88" s="151">
        <f t="shared" si="18"/>
        <v>0</v>
      </c>
      <c r="P88" s="145">
        <v>2</v>
      </c>
      <c r="AB88" s="120">
        <v>12</v>
      </c>
      <c r="AC88" s="120">
        <v>0</v>
      </c>
      <c r="AD88" s="120">
        <v>65</v>
      </c>
      <c r="BA88" s="120">
        <v>2</v>
      </c>
      <c r="BB88" s="120">
        <f t="shared" si="19"/>
        <v>0</v>
      </c>
      <c r="BC88" s="120">
        <f t="shared" si="20"/>
        <v>0</v>
      </c>
      <c r="BD88" s="120">
        <f t="shared" si="21"/>
        <v>0</v>
      </c>
      <c r="BE88" s="120">
        <f t="shared" si="22"/>
        <v>0</v>
      </c>
      <c r="BF88" s="120">
        <f t="shared" si="23"/>
        <v>0</v>
      </c>
      <c r="DA88" s="120">
        <v>0.0001</v>
      </c>
    </row>
    <row r="89" spans="1:105" ht="22.5">
      <c r="A89" s="146">
        <v>66</v>
      </c>
      <c r="B89" s="147" t="s">
        <v>221</v>
      </c>
      <c r="C89" s="147"/>
      <c r="D89" s="148" t="s">
        <v>222</v>
      </c>
      <c r="E89" s="149" t="s">
        <v>73</v>
      </c>
      <c r="F89" s="150">
        <v>0.74</v>
      </c>
      <c r="G89" s="150"/>
      <c r="H89" s="151">
        <f t="shared" si="18"/>
        <v>0</v>
      </c>
      <c r="P89" s="145">
        <v>2</v>
      </c>
      <c r="AB89" s="120">
        <v>12</v>
      </c>
      <c r="AC89" s="120">
        <v>0</v>
      </c>
      <c r="AD89" s="120">
        <v>66</v>
      </c>
      <c r="BA89" s="120">
        <v>2</v>
      </c>
      <c r="BB89" s="120">
        <f t="shared" si="19"/>
        <v>0</v>
      </c>
      <c r="BC89" s="120">
        <f t="shared" si="20"/>
        <v>0</v>
      </c>
      <c r="BD89" s="120">
        <f t="shared" si="21"/>
        <v>0</v>
      </c>
      <c r="BE89" s="120">
        <f t="shared" si="22"/>
        <v>0</v>
      </c>
      <c r="BF89" s="120">
        <f t="shared" si="23"/>
        <v>0</v>
      </c>
      <c r="DA89" s="120">
        <v>0.5</v>
      </c>
    </row>
    <row r="90" spans="1:105" ht="12.75">
      <c r="A90" s="146">
        <v>67</v>
      </c>
      <c r="B90" s="147" t="s">
        <v>223</v>
      </c>
      <c r="C90" s="147"/>
      <c r="D90" s="148" t="s">
        <v>224</v>
      </c>
      <c r="E90" s="149" t="s">
        <v>67</v>
      </c>
      <c r="F90" s="150">
        <v>364</v>
      </c>
      <c r="G90" s="150"/>
      <c r="H90" s="151">
        <f t="shared" si="18"/>
        <v>0</v>
      </c>
      <c r="P90" s="145">
        <v>2</v>
      </c>
      <c r="AB90" s="120">
        <v>12</v>
      </c>
      <c r="AC90" s="120">
        <v>0</v>
      </c>
      <c r="AD90" s="120">
        <v>67</v>
      </c>
      <c r="BA90" s="120">
        <v>2</v>
      </c>
      <c r="BB90" s="120">
        <f t="shared" si="19"/>
        <v>0</v>
      </c>
      <c r="BC90" s="120">
        <f t="shared" si="20"/>
        <v>0</v>
      </c>
      <c r="BD90" s="120">
        <f t="shared" si="21"/>
        <v>0</v>
      </c>
      <c r="BE90" s="120">
        <f t="shared" si="22"/>
        <v>0</v>
      </c>
      <c r="BF90" s="120">
        <f t="shared" si="23"/>
        <v>0</v>
      </c>
      <c r="DA90" s="120">
        <v>0</v>
      </c>
    </row>
    <row r="91" spans="1:105" ht="22.5">
      <c r="A91" s="146">
        <v>68</v>
      </c>
      <c r="B91" s="147" t="s">
        <v>225</v>
      </c>
      <c r="C91" s="147" t="s">
        <v>359</v>
      </c>
      <c r="D91" s="148" t="s">
        <v>226</v>
      </c>
      <c r="E91" s="149" t="s">
        <v>201</v>
      </c>
      <c r="F91" s="150">
        <v>2.32</v>
      </c>
      <c r="G91" s="150"/>
      <c r="H91" s="151">
        <f t="shared" si="18"/>
        <v>0</v>
      </c>
      <c r="P91" s="145">
        <v>2</v>
      </c>
      <c r="AB91" s="120">
        <v>12</v>
      </c>
      <c r="AC91" s="120">
        <v>0</v>
      </c>
      <c r="AD91" s="120">
        <v>68</v>
      </c>
      <c r="BA91" s="120">
        <v>2</v>
      </c>
      <c r="BB91" s="120">
        <f t="shared" si="19"/>
        <v>0</v>
      </c>
      <c r="BC91" s="120">
        <f t="shared" si="20"/>
        <v>0</v>
      </c>
      <c r="BD91" s="120">
        <f t="shared" si="21"/>
        <v>0</v>
      </c>
      <c r="BE91" s="120">
        <f t="shared" si="22"/>
        <v>0</v>
      </c>
      <c r="BF91" s="120">
        <f t="shared" si="23"/>
        <v>0</v>
      </c>
      <c r="DA91" s="120">
        <v>0</v>
      </c>
    </row>
    <row r="92" spans="1:58" ht="12.75">
      <c r="A92" s="152"/>
      <c r="B92" s="153" t="s">
        <v>68</v>
      </c>
      <c r="C92" s="153"/>
      <c r="D92" s="154" t="str">
        <f>CONCATENATE(B82," ",D82)</f>
        <v>762 Konstrukce tesařské</v>
      </c>
      <c r="E92" s="152"/>
      <c r="F92" s="155"/>
      <c r="G92" s="155"/>
      <c r="H92" s="156">
        <f>SUM(H82:H91)</f>
        <v>0</v>
      </c>
      <c r="P92" s="145">
        <v>4</v>
      </c>
      <c r="BB92" s="157">
        <f>SUM(BB82:BB91)</f>
        <v>0</v>
      </c>
      <c r="BC92" s="157">
        <f>SUM(BC82:BC91)</f>
        <v>0</v>
      </c>
      <c r="BD92" s="157">
        <f>SUM(BD82:BD91)</f>
        <v>0</v>
      </c>
      <c r="BE92" s="157">
        <f>SUM(BE82:BE91)</f>
        <v>0</v>
      </c>
      <c r="BF92" s="157">
        <f>SUM(BF82:BF91)</f>
        <v>0</v>
      </c>
    </row>
    <row r="93" spans="1:16" ht="12.75">
      <c r="A93" s="138" t="s">
        <v>65</v>
      </c>
      <c r="B93" s="139" t="s">
        <v>227</v>
      </c>
      <c r="C93" s="139"/>
      <c r="D93" s="140" t="s">
        <v>228</v>
      </c>
      <c r="E93" s="141"/>
      <c r="F93" s="142"/>
      <c r="G93" s="142"/>
      <c r="H93" s="143"/>
      <c r="I93" s="144"/>
      <c r="J93" s="144"/>
      <c r="P93" s="145">
        <v>1</v>
      </c>
    </row>
    <row r="94" spans="1:105" ht="22.5">
      <c r="A94" s="146">
        <v>69</v>
      </c>
      <c r="B94" s="147" t="s">
        <v>229</v>
      </c>
      <c r="C94" s="147"/>
      <c r="D94" s="148" t="s">
        <v>230</v>
      </c>
      <c r="E94" s="149" t="s">
        <v>78</v>
      </c>
      <c r="F94" s="150">
        <v>400</v>
      </c>
      <c r="G94" s="150"/>
      <c r="H94" s="151">
        <f aca="true" t="shared" si="24" ref="H94:H115">F94*G94</f>
        <v>0</v>
      </c>
      <c r="P94" s="145">
        <v>2</v>
      </c>
      <c r="AB94" s="120">
        <v>12</v>
      </c>
      <c r="AC94" s="120">
        <v>0</v>
      </c>
      <c r="AD94" s="120">
        <v>69</v>
      </c>
      <c r="BA94" s="120">
        <v>2</v>
      </c>
      <c r="BB94" s="120">
        <f aca="true" t="shared" si="25" ref="BB94:BB115">IF(BA94=1,H94,0)</f>
        <v>0</v>
      </c>
      <c r="BC94" s="120">
        <f aca="true" t="shared" si="26" ref="BC94:BC115">IF(BA94=2,H94,0)</f>
        <v>0</v>
      </c>
      <c r="BD94" s="120">
        <f aca="true" t="shared" si="27" ref="BD94:BD115">IF(BA94=3,H94,0)</f>
        <v>0</v>
      </c>
      <c r="BE94" s="120">
        <f aca="true" t="shared" si="28" ref="BE94:BE115">IF(BA94=4,H94,0)</f>
        <v>0</v>
      </c>
      <c r="BF94" s="120">
        <f aca="true" t="shared" si="29" ref="BF94:BF115">IF(BA94=5,H94,0)</f>
        <v>0</v>
      </c>
      <c r="DA94" s="120">
        <v>0</v>
      </c>
    </row>
    <row r="95" spans="1:105" ht="12.75">
      <c r="A95" s="146">
        <v>70</v>
      </c>
      <c r="B95" s="147" t="s">
        <v>66</v>
      </c>
      <c r="C95" s="147"/>
      <c r="D95" s="148" t="s">
        <v>231</v>
      </c>
      <c r="E95" s="149"/>
      <c r="F95" s="150">
        <v>0</v>
      </c>
      <c r="G95" s="150">
        <v>0</v>
      </c>
      <c r="H95" s="151">
        <f t="shared" si="24"/>
        <v>0</v>
      </c>
      <c r="P95" s="145">
        <v>2</v>
      </c>
      <c r="AB95" s="120">
        <v>12</v>
      </c>
      <c r="AC95" s="120">
        <v>0</v>
      </c>
      <c r="AD95" s="120">
        <v>70</v>
      </c>
      <c r="BA95" s="120">
        <v>2</v>
      </c>
      <c r="BB95" s="120">
        <f t="shared" si="25"/>
        <v>0</v>
      </c>
      <c r="BC95" s="120">
        <f t="shared" si="26"/>
        <v>0</v>
      </c>
      <c r="BD95" s="120">
        <f t="shared" si="27"/>
        <v>0</v>
      </c>
      <c r="BE95" s="120">
        <f t="shared" si="28"/>
        <v>0</v>
      </c>
      <c r="BF95" s="120">
        <f t="shared" si="29"/>
        <v>0</v>
      </c>
      <c r="DA95" s="120">
        <v>0</v>
      </c>
    </row>
    <row r="96" spans="1:105" ht="22.5">
      <c r="A96" s="146">
        <v>71</v>
      </c>
      <c r="B96" s="147" t="s">
        <v>232</v>
      </c>
      <c r="C96" s="147" t="s">
        <v>359</v>
      </c>
      <c r="D96" s="148" t="s">
        <v>233</v>
      </c>
      <c r="E96" s="149" t="s">
        <v>78</v>
      </c>
      <c r="F96" s="150">
        <v>400</v>
      </c>
      <c r="G96" s="150"/>
      <c r="H96" s="151">
        <f t="shared" si="24"/>
        <v>0</v>
      </c>
      <c r="P96" s="145">
        <v>2</v>
      </c>
      <c r="AB96" s="120">
        <v>12</v>
      </c>
      <c r="AC96" s="120">
        <v>0</v>
      </c>
      <c r="AD96" s="120">
        <v>71</v>
      </c>
      <c r="BA96" s="120">
        <v>2</v>
      </c>
      <c r="BB96" s="120">
        <f t="shared" si="25"/>
        <v>0</v>
      </c>
      <c r="BC96" s="120">
        <f t="shared" si="26"/>
        <v>0</v>
      </c>
      <c r="BD96" s="120">
        <f t="shared" si="27"/>
        <v>0</v>
      </c>
      <c r="BE96" s="120">
        <f t="shared" si="28"/>
        <v>0</v>
      </c>
      <c r="BF96" s="120">
        <f t="shared" si="29"/>
        <v>0</v>
      </c>
      <c r="DA96" s="120">
        <v>0.00559</v>
      </c>
    </row>
    <row r="97" spans="1:105" ht="22.5">
      <c r="A97" s="146">
        <v>72</v>
      </c>
      <c r="B97" s="147" t="s">
        <v>234</v>
      </c>
      <c r="C97" s="147" t="s">
        <v>359</v>
      </c>
      <c r="D97" s="148" t="s">
        <v>235</v>
      </c>
      <c r="E97" s="149" t="s">
        <v>78</v>
      </c>
      <c r="F97" s="150">
        <v>400</v>
      </c>
      <c r="G97" s="150"/>
      <c r="H97" s="151">
        <f t="shared" si="24"/>
        <v>0</v>
      </c>
      <c r="P97" s="145">
        <v>2</v>
      </c>
      <c r="AB97" s="120">
        <v>12</v>
      </c>
      <c r="AC97" s="120">
        <v>0</v>
      </c>
      <c r="AD97" s="120">
        <v>72</v>
      </c>
      <c r="BA97" s="120">
        <v>2</v>
      </c>
      <c r="BB97" s="120">
        <f t="shared" si="25"/>
        <v>0</v>
      </c>
      <c r="BC97" s="120">
        <f t="shared" si="26"/>
        <v>0</v>
      </c>
      <c r="BD97" s="120">
        <f t="shared" si="27"/>
        <v>0</v>
      </c>
      <c r="BE97" s="120">
        <f t="shared" si="28"/>
        <v>0</v>
      </c>
      <c r="BF97" s="120">
        <f t="shared" si="29"/>
        <v>0</v>
      </c>
      <c r="DA97" s="120">
        <v>0</v>
      </c>
    </row>
    <row r="98" spans="1:105" ht="33.75">
      <c r="A98" s="146">
        <v>73</v>
      </c>
      <c r="B98" s="147" t="s">
        <v>236</v>
      </c>
      <c r="C98" s="147" t="s">
        <v>359</v>
      </c>
      <c r="D98" s="148" t="s">
        <v>373</v>
      </c>
      <c r="E98" s="149" t="s">
        <v>78</v>
      </c>
      <c r="F98" s="150">
        <v>400</v>
      </c>
      <c r="G98" s="150"/>
      <c r="H98" s="151">
        <f t="shared" si="24"/>
        <v>0</v>
      </c>
      <c r="P98" s="145">
        <v>2</v>
      </c>
      <c r="AB98" s="120">
        <v>12</v>
      </c>
      <c r="AC98" s="120">
        <v>0</v>
      </c>
      <c r="AD98" s="120">
        <v>73</v>
      </c>
      <c r="BA98" s="120">
        <v>2</v>
      </c>
      <c r="BB98" s="120">
        <f t="shared" si="25"/>
        <v>0</v>
      </c>
      <c r="BC98" s="120">
        <f t="shared" si="26"/>
        <v>0</v>
      </c>
      <c r="BD98" s="120">
        <f t="shared" si="27"/>
        <v>0</v>
      </c>
      <c r="BE98" s="120">
        <f t="shared" si="28"/>
        <v>0</v>
      </c>
      <c r="BF98" s="120">
        <f t="shared" si="29"/>
        <v>0</v>
      </c>
      <c r="DA98" s="120">
        <v>9E-05</v>
      </c>
    </row>
    <row r="99" spans="1:105" ht="12.75">
      <c r="A99" s="146">
        <v>74</v>
      </c>
      <c r="B99" s="147" t="s">
        <v>237</v>
      </c>
      <c r="C99" s="147"/>
      <c r="D99" s="148" t="s">
        <v>238</v>
      </c>
      <c r="E99" s="149" t="s">
        <v>78</v>
      </c>
      <c r="F99" s="150">
        <v>400</v>
      </c>
      <c r="G99" s="150"/>
      <c r="H99" s="151">
        <f t="shared" si="24"/>
        <v>0</v>
      </c>
      <c r="P99" s="145">
        <v>2</v>
      </c>
      <c r="AB99" s="120">
        <v>12</v>
      </c>
      <c r="AC99" s="120">
        <v>0</v>
      </c>
      <c r="AD99" s="120">
        <v>74</v>
      </c>
      <c r="BA99" s="120">
        <v>2</v>
      </c>
      <c r="BB99" s="120">
        <f t="shared" si="25"/>
        <v>0</v>
      </c>
      <c r="BC99" s="120">
        <f t="shared" si="26"/>
        <v>0</v>
      </c>
      <c r="BD99" s="120">
        <f t="shared" si="27"/>
        <v>0</v>
      </c>
      <c r="BE99" s="120">
        <f t="shared" si="28"/>
        <v>0</v>
      </c>
      <c r="BF99" s="120">
        <f t="shared" si="29"/>
        <v>0</v>
      </c>
      <c r="DA99" s="120">
        <v>0</v>
      </c>
    </row>
    <row r="100" spans="1:105" ht="22.5">
      <c r="A100" s="146">
        <v>75</v>
      </c>
      <c r="B100" s="147" t="s">
        <v>239</v>
      </c>
      <c r="C100" s="147" t="s">
        <v>359</v>
      </c>
      <c r="D100" s="148" t="s">
        <v>240</v>
      </c>
      <c r="E100" s="149" t="s">
        <v>89</v>
      </c>
      <c r="F100" s="150">
        <v>50</v>
      </c>
      <c r="G100" s="150"/>
      <c r="H100" s="151">
        <f t="shared" si="24"/>
        <v>0</v>
      </c>
      <c r="P100" s="145">
        <v>2</v>
      </c>
      <c r="AB100" s="120">
        <v>12</v>
      </c>
      <c r="AC100" s="120">
        <v>0</v>
      </c>
      <c r="AD100" s="120">
        <v>75</v>
      </c>
      <c r="BA100" s="120">
        <v>2</v>
      </c>
      <c r="BB100" s="120">
        <f t="shared" si="25"/>
        <v>0</v>
      </c>
      <c r="BC100" s="120">
        <f t="shared" si="26"/>
        <v>0</v>
      </c>
      <c r="BD100" s="120">
        <f t="shared" si="27"/>
        <v>0</v>
      </c>
      <c r="BE100" s="120">
        <f t="shared" si="28"/>
        <v>0</v>
      </c>
      <c r="BF100" s="120">
        <f t="shared" si="29"/>
        <v>0</v>
      </c>
      <c r="DA100" s="120">
        <v>0</v>
      </c>
    </row>
    <row r="101" spans="1:105" ht="22.5">
      <c r="A101" s="146">
        <v>76</v>
      </c>
      <c r="B101" s="147" t="s">
        <v>241</v>
      </c>
      <c r="C101" s="147" t="s">
        <v>359</v>
      </c>
      <c r="D101" s="148" t="s">
        <v>242</v>
      </c>
      <c r="E101" s="149" t="s">
        <v>89</v>
      </c>
      <c r="F101" s="150">
        <v>50</v>
      </c>
      <c r="G101" s="150"/>
      <c r="H101" s="151">
        <f t="shared" si="24"/>
        <v>0</v>
      </c>
      <c r="P101" s="145">
        <v>2</v>
      </c>
      <c r="AB101" s="120">
        <v>12</v>
      </c>
      <c r="AC101" s="120">
        <v>0</v>
      </c>
      <c r="AD101" s="120">
        <v>76</v>
      </c>
      <c r="BA101" s="120">
        <v>2</v>
      </c>
      <c r="BB101" s="120">
        <f t="shared" si="25"/>
        <v>0</v>
      </c>
      <c r="BC101" s="120">
        <f t="shared" si="26"/>
        <v>0</v>
      </c>
      <c r="BD101" s="120">
        <f t="shared" si="27"/>
        <v>0</v>
      </c>
      <c r="BE101" s="120">
        <f t="shared" si="28"/>
        <v>0</v>
      </c>
      <c r="BF101" s="120">
        <f t="shared" si="29"/>
        <v>0</v>
      </c>
      <c r="DA101" s="120">
        <v>0.00225</v>
      </c>
    </row>
    <row r="102" spans="1:105" ht="22.5">
      <c r="A102" s="146">
        <v>77</v>
      </c>
      <c r="B102" s="147" t="s">
        <v>243</v>
      </c>
      <c r="C102" s="147" t="s">
        <v>359</v>
      </c>
      <c r="D102" s="148" t="s">
        <v>244</v>
      </c>
      <c r="E102" s="149" t="s">
        <v>89</v>
      </c>
      <c r="F102" s="150">
        <v>47</v>
      </c>
      <c r="G102" s="150"/>
      <c r="H102" s="151">
        <f t="shared" si="24"/>
        <v>0</v>
      </c>
      <c r="P102" s="145">
        <v>2</v>
      </c>
      <c r="AB102" s="120">
        <v>12</v>
      </c>
      <c r="AC102" s="120">
        <v>0</v>
      </c>
      <c r="AD102" s="120">
        <v>77</v>
      </c>
      <c r="BA102" s="120">
        <v>2</v>
      </c>
      <c r="BB102" s="120">
        <f t="shared" si="25"/>
        <v>0</v>
      </c>
      <c r="BC102" s="120">
        <f t="shared" si="26"/>
        <v>0</v>
      </c>
      <c r="BD102" s="120">
        <f t="shared" si="27"/>
        <v>0</v>
      </c>
      <c r="BE102" s="120">
        <f t="shared" si="28"/>
        <v>0</v>
      </c>
      <c r="BF102" s="120">
        <f t="shared" si="29"/>
        <v>0</v>
      </c>
      <c r="DA102" s="120">
        <v>0</v>
      </c>
    </row>
    <row r="103" spans="1:105" ht="22.5">
      <c r="A103" s="146">
        <v>78</v>
      </c>
      <c r="B103" s="147" t="s">
        <v>245</v>
      </c>
      <c r="C103" s="147" t="s">
        <v>359</v>
      </c>
      <c r="D103" s="148" t="s">
        <v>246</v>
      </c>
      <c r="E103" s="149" t="s">
        <v>89</v>
      </c>
      <c r="F103" s="150">
        <v>47</v>
      </c>
      <c r="G103" s="150"/>
      <c r="H103" s="151">
        <f t="shared" si="24"/>
        <v>0</v>
      </c>
      <c r="P103" s="145">
        <v>2</v>
      </c>
      <c r="AB103" s="120">
        <v>12</v>
      </c>
      <c r="AC103" s="120">
        <v>0</v>
      </c>
      <c r="AD103" s="120">
        <v>78</v>
      </c>
      <c r="BA103" s="120">
        <v>2</v>
      </c>
      <c r="BB103" s="120">
        <f t="shared" si="25"/>
        <v>0</v>
      </c>
      <c r="BC103" s="120">
        <f t="shared" si="26"/>
        <v>0</v>
      </c>
      <c r="BD103" s="120">
        <f t="shared" si="27"/>
        <v>0</v>
      </c>
      <c r="BE103" s="120">
        <f t="shared" si="28"/>
        <v>0</v>
      </c>
      <c r="BF103" s="120">
        <f t="shared" si="29"/>
        <v>0</v>
      </c>
      <c r="DA103" s="120">
        <v>0.00345</v>
      </c>
    </row>
    <row r="104" spans="1:105" ht="22.5">
      <c r="A104" s="146">
        <v>79</v>
      </c>
      <c r="B104" s="147" t="s">
        <v>247</v>
      </c>
      <c r="C104" s="147"/>
      <c r="D104" s="148" t="s">
        <v>248</v>
      </c>
      <c r="E104" s="149" t="s">
        <v>89</v>
      </c>
      <c r="F104" s="150">
        <v>28.2</v>
      </c>
      <c r="G104" s="150"/>
      <c r="H104" s="151">
        <f t="shared" si="24"/>
        <v>0</v>
      </c>
      <c r="P104" s="145">
        <v>2</v>
      </c>
      <c r="AB104" s="120">
        <v>12</v>
      </c>
      <c r="AC104" s="120">
        <v>0</v>
      </c>
      <c r="AD104" s="120">
        <v>79</v>
      </c>
      <c r="BA104" s="120">
        <v>2</v>
      </c>
      <c r="BB104" s="120">
        <f t="shared" si="25"/>
        <v>0</v>
      </c>
      <c r="BC104" s="120">
        <f t="shared" si="26"/>
        <v>0</v>
      </c>
      <c r="BD104" s="120">
        <f t="shared" si="27"/>
        <v>0</v>
      </c>
      <c r="BE104" s="120">
        <f t="shared" si="28"/>
        <v>0</v>
      </c>
      <c r="BF104" s="120">
        <f t="shared" si="29"/>
        <v>0</v>
      </c>
      <c r="DA104" s="120">
        <v>0</v>
      </c>
    </row>
    <row r="105" spans="1:105" ht="22.5">
      <c r="A105" s="146">
        <v>80</v>
      </c>
      <c r="B105" s="147" t="s">
        <v>249</v>
      </c>
      <c r="C105" s="147"/>
      <c r="D105" s="148" t="s">
        <v>250</v>
      </c>
      <c r="E105" s="149" t="s">
        <v>89</v>
      </c>
      <c r="F105" s="150">
        <v>28.2</v>
      </c>
      <c r="G105" s="150"/>
      <c r="H105" s="151">
        <f t="shared" si="24"/>
        <v>0</v>
      </c>
      <c r="P105" s="145">
        <v>2</v>
      </c>
      <c r="AB105" s="120">
        <v>12</v>
      </c>
      <c r="AC105" s="120">
        <v>0</v>
      </c>
      <c r="AD105" s="120">
        <v>80</v>
      </c>
      <c r="BA105" s="120">
        <v>2</v>
      </c>
      <c r="BB105" s="120">
        <f t="shared" si="25"/>
        <v>0</v>
      </c>
      <c r="BC105" s="120">
        <f t="shared" si="26"/>
        <v>0</v>
      </c>
      <c r="BD105" s="120">
        <f t="shared" si="27"/>
        <v>0</v>
      </c>
      <c r="BE105" s="120">
        <f t="shared" si="28"/>
        <v>0</v>
      </c>
      <c r="BF105" s="120">
        <f t="shared" si="29"/>
        <v>0</v>
      </c>
      <c r="DA105" s="120">
        <v>0.00374</v>
      </c>
    </row>
    <row r="106" spans="1:105" ht="22.5">
      <c r="A106" s="146">
        <v>81</v>
      </c>
      <c r="B106" s="147" t="s">
        <v>251</v>
      </c>
      <c r="C106" s="147" t="s">
        <v>359</v>
      </c>
      <c r="D106" s="148" t="s">
        <v>252</v>
      </c>
      <c r="E106" s="149" t="s">
        <v>89</v>
      </c>
      <c r="F106" s="150">
        <v>78.2</v>
      </c>
      <c r="G106" s="150"/>
      <c r="H106" s="151">
        <f t="shared" si="24"/>
        <v>0</v>
      </c>
      <c r="P106" s="145">
        <v>2</v>
      </c>
      <c r="AB106" s="120">
        <v>12</v>
      </c>
      <c r="AC106" s="120">
        <v>0</v>
      </c>
      <c r="AD106" s="120">
        <v>81</v>
      </c>
      <c r="BA106" s="120">
        <v>2</v>
      </c>
      <c r="BB106" s="120">
        <f t="shared" si="25"/>
        <v>0</v>
      </c>
      <c r="BC106" s="120">
        <f t="shared" si="26"/>
        <v>0</v>
      </c>
      <c r="BD106" s="120">
        <f t="shared" si="27"/>
        <v>0</v>
      </c>
      <c r="BE106" s="120">
        <f t="shared" si="28"/>
        <v>0</v>
      </c>
      <c r="BF106" s="120">
        <f t="shared" si="29"/>
        <v>0</v>
      </c>
      <c r="DA106" s="120">
        <v>0</v>
      </c>
    </row>
    <row r="107" spans="1:105" ht="22.5">
      <c r="A107" s="146">
        <v>82</v>
      </c>
      <c r="B107" s="147" t="s">
        <v>253</v>
      </c>
      <c r="C107" s="147" t="s">
        <v>359</v>
      </c>
      <c r="D107" s="148" t="s">
        <v>254</v>
      </c>
      <c r="E107" s="149" t="s">
        <v>89</v>
      </c>
      <c r="F107" s="150">
        <v>78.2</v>
      </c>
      <c r="G107" s="150"/>
      <c r="H107" s="151">
        <f t="shared" si="24"/>
        <v>0</v>
      </c>
      <c r="P107" s="145">
        <v>2</v>
      </c>
      <c r="AB107" s="120">
        <v>12</v>
      </c>
      <c r="AC107" s="120">
        <v>0</v>
      </c>
      <c r="AD107" s="120">
        <v>82</v>
      </c>
      <c r="BA107" s="120">
        <v>2</v>
      </c>
      <c r="BB107" s="120">
        <f t="shared" si="25"/>
        <v>0</v>
      </c>
      <c r="BC107" s="120">
        <f t="shared" si="26"/>
        <v>0</v>
      </c>
      <c r="BD107" s="120">
        <f t="shared" si="27"/>
        <v>0</v>
      </c>
      <c r="BE107" s="120">
        <f t="shared" si="28"/>
        <v>0</v>
      </c>
      <c r="BF107" s="120">
        <f t="shared" si="29"/>
        <v>0</v>
      </c>
      <c r="DA107" s="120">
        <v>0.00313</v>
      </c>
    </row>
    <row r="108" spans="1:105" ht="12.75">
      <c r="A108" s="146">
        <v>83</v>
      </c>
      <c r="B108" s="147" t="s">
        <v>255</v>
      </c>
      <c r="C108" s="147"/>
      <c r="D108" s="148" t="s">
        <v>256</v>
      </c>
      <c r="E108" s="149" t="s">
        <v>67</v>
      </c>
      <c r="F108" s="150">
        <v>10</v>
      </c>
      <c r="G108" s="150"/>
      <c r="H108" s="151">
        <f t="shared" si="24"/>
        <v>0</v>
      </c>
      <c r="P108" s="145">
        <v>2</v>
      </c>
      <c r="AB108" s="120">
        <v>12</v>
      </c>
      <c r="AC108" s="120">
        <v>0</v>
      </c>
      <c r="AD108" s="120">
        <v>83</v>
      </c>
      <c r="BA108" s="120">
        <v>2</v>
      </c>
      <c r="BB108" s="120">
        <f t="shared" si="25"/>
        <v>0</v>
      </c>
      <c r="BC108" s="120">
        <f t="shared" si="26"/>
        <v>0</v>
      </c>
      <c r="BD108" s="120">
        <f t="shared" si="27"/>
        <v>0</v>
      </c>
      <c r="BE108" s="120">
        <f t="shared" si="28"/>
        <v>0</v>
      </c>
      <c r="BF108" s="120">
        <f t="shared" si="29"/>
        <v>0</v>
      </c>
      <c r="DA108" s="120">
        <v>0</v>
      </c>
    </row>
    <row r="109" spans="1:105" ht="12.75">
      <c r="A109" s="146">
        <v>84</v>
      </c>
      <c r="B109" s="147" t="s">
        <v>257</v>
      </c>
      <c r="C109" s="147"/>
      <c r="D109" s="148" t="s">
        <v>258</v>
      </c>
      <c r="E109" s="149" t="s">
        <v>67</v>
      </c>
      <c r="F109" s="150">
        <v>10</v>
      </c>
      <c r="G109" s="150"/>
      <c r="H109" s="151">
        <f t="shared" si="24"/>
        <v>0</v>
      </c>
      <c r="P109" s="145">
        <v>2</v>
      </c>
      <c r="AB109" s="120">
        <v>12</v>
      </c>
      <c r="AC109" s="120">
        <v>0</v>
      </c>
      <c r="AD109" s="120">
        <v>84</v>
      </c>
      <c r="BA109" s="120">
        <v>2</v>
      </c>
      <c r="BB109" s="120">
        <f t="shared" si="25"/>
        <v>0</v>
      </c>
      <c r="BC109" s="120">
        <f t="shared" si="26"/>
        <v>0</v>
      </c>
      <c r="BD109" s="120">
        <f t="shared" si="27"/>
        <v>0</v>
      </c>
      <c r="BE109" s="120">
        <f t="shared" si="28"/>
        <v>0</v>
      </c>
      <c r="BF109" s="120">
        <f t="shared" si="29"/>
        <v>0</v>
      </c>
      <c r="DA109" s="120">
        <v>0.0015</v>
      </c>
    </row>
    <row r="110" spans="1:105" ht="22.5">
      <c r="A110" s="146">
        <v>85</v>
      </c>
      <c r="B110" s="147" t="s">
        <v>259</v>
      </c>
      <c r="C110" s="147"/>
      <c r="D110" s="148" t="s">
        <v>260</v>
      </c>
      <c r="E110" s="149" t="s">
        <v>67</v>
      </c>
      <c r="F110" s="150">
        <v>10</v>
      </c>
      <c r="G110" s="150"/>
      <c r="H110" s="151">
        <f t="shared" si="24"/>
        <v>0</v>
      </c>
      <c r="P110" s="145">
        <v>2</v>
      </c>
      <c r="AB110" s="120">
        <v>12</v>
      </c>
      <c r="AC110" s="120">
        <v>0</v>
      </c>
      <c r="AD110" s="120">
        <v>85</v>
      </c>
      <c r="BA110" s="120">
        <v>2</v>
      </c>
      <c r="BB110" s="120">
        <f t="shared" si="25"/>
        <v>0</v>
      </c>
      <c r="BC110" s="120">
        <f t="shared" si="26"/>
        <v>0</v>
      </c>
      <c r="BD110" s="120">
        <f t="shared" si="27"/>
        <v>0</v>
      </c>
      <c r="BE110" s="120">
        <f t="shared" si="28"/>
        <v>0</v>
      </c>
      <c r="BF110" s="120">
        <f t="shared" si="29"/>
        <v>0</v>
      </c>
      <c r="DA110" s="120">
        <v>0.0015</v>
      </c>
    </row>
    <row r="111" spans="1:105" ht="22.5">
      <c r="A111" s="146">
        <v>86</v>
      </c>
      <c r="B111" s="147" t="s">
        <v>261</v>
      </c>
      <c r="C111" s="147"/>
      <c r="D111" s="148" t="s">
        <v>262</v>
      </c>
      <c r="E111" s="149" t="s">
        <v>67</v>
      </c>
      <c r="F111" s="150">
        <v>10</v>
      </c>
      <c r="G111" s="150"/>
      <c r="H111" s="151">
        <f t="shared" si="24"/>
        <v>0</v>
      </c>
      <c r="P111" s="145">
        <v>2</v>
      </c>
      <c r="AB111" s="120">
        <v>12</v>
      </c>
      <c r="AC111" s="120">
        <v>0</v>
      </c>
      <c r="AD111" s="120">
        <v>86</v>
      </c>
      <c r="BA111" s="120">
        <v>2</v>
      </c>
      <c r="BB111" s="120">
        <f t="shared" si="25"/>
        <v>0</v>
      </c>
      <c r="BC111" s="120">
        <f t="shared" si="26"/>
        <v>0</v>
      </c>
      <c r="BD111" s="120">
        <f t="shared" si="27"/>
        <v>0</v>
      </c>
      <c r="BE111" s="120">
        <f t="shared" si="28"/>
        <v>0</v>
      </c>
      <c r="BF111" s="120">
        <f t="shared" si="29"/>
        <v>0</v>
      </c>
      <c r="DA111" s="120">
        <v>0.0015</v>
      </c>
    </row>
    <row r="112" spans="1:105" ht="22.5">
      <c r="A112" s="146">
        <v>87</v>
      </c>
      <c r="B112" s="147" t="s">
        <v>263</v>
      </c>
      <c r="C112" s="147"/>
      <c r="D112" s="148" t="s">
        <v>264</v>
      </c>
      <c r="E112" s="149" t="s">
        <v>67</v>
      </c>
      <c r="F112" s="150">
        <v>2</v>
      </c>
      <c r="G112" s="150"/>
      <c r="H112" s="151">
        <f t="shared" si="24"/>
        <v>0</v>
      </c>
      <c r="P112" s="145">
        <v>2</v>
      </c>
      <c r="AB112" s="120">
        <v>12</v>
      </c>
      <c r="AC112" s="120">
        <v>0</v>
      </c>
      <c r="AD112" s="120">
        <v>87</v>
      </c>
      <c r="BA112" s="120">
        <v>2</v>
      </c>
      <c r="BB112" s="120">
        <f t="shared" si="25"/>
        <v>0</v>
      </c>
      <c r="BC112" s="120">
        <f t="shared" si="26"/>
        <v>0</v>
      </c>
      <c r="BD112" s="120">
        <f t="shared" si="27"/>
        <v>0</v>
      </c>
      <c r="BE112" s="120">
        <f t="shared" si="28"/>
        <v>0</v>
      </c>
      <c r="BF112" s="120">
        <f t="shared" si="29"/>
        <v>0</v>
      </c>
      <c r="DA112" s="120">
        <v>0.0015</v>
      </c>
    </row>
    <row r="113" spans="1:105" ht="22.5">
      <c r="A113" s="146">
        <v>88</v>
      </c>
      <c r="B113" s="147" t="s">
        <v>265</v>
      </c>
      <c r="C113" s="147" t="s">
        <v>359</v>
      </c>
      <c r="D113" s="148" t="s">
        <v>266</v>
      </c>
      <c r="E113" s="149" t="s">
        <v>201</v>
      </c>
      <c r="F113" s="150">
        <v>2.94</v>
      </c>
      <c r="G113" s="150"/>
      <c r="H113" s="151">
        <f t="shared" si="24"/>
        <v>0</v>
      </c>
      <c r="P113" s="145">
        <v>2</v>
      </c>
      <c r="AB113" s="120">
        <v>12</v>
      </c>
      <c r="AC113" s="120">
        <v>0</v>
      </c>
      <c r="AD113" s="120">
        <v>88</v>
      </c>
      <c r="BA113" s="120">
        <v>2</v>
      </c>
      <c r="BB113" s="120">
        <f t="shared" si="25"/>
        <v>0</v>
      </c>
      <c r="BC113" s="120">
        <f t="shared" si="26"/>
        <v>0</v>
      </c>
      <c r="BD113" s="120">
        <f t="shared" si="27"/>
        <v>0</v>
      </c>
      <c r="BE113" s="120">
        <f t="shared" si="28"/>
        <v>0</v>
      </c>
      <c r="BF113" s="120">
        <f t="shared" si="29"/>
        <v>0</v>
      </c>
      <c r="DA113" s="120">
        <v>0</v>
      </c>
    </row>
    <row r="114" spans="1:16" ht="22.5">
      <c r="A114" s="146">
        <v>125</v>
      </c>
      <c r="B114" s="147" t="s">
        <v>263</v>
      </c>
      <c r="C114" s="147" t="s">
        <v>359</v>
      </c>
      <c r="D114" s="148" t="s">
        <v>361</v>
      </c>
      <c r="E114" s="149" t="s">
        <v>67</v>
      </c>
      <c r="F114" s="150">
        <v>2</v>
      </c>
      <c r="G114" s="150"/>
      <c r="H114" s="151">
        <f t="shared" si="24"/>
        <v>0</v>
      </c>
      <c r="P114" s="145"/>
    </row>
    <row r="115" spans="1:105" ht="22.5">
      <c r="A115" s="146">
        <v>89</v>
      </c>
      <c r="B115" s="147" t="s">
        <v>267</v>
      </c>
      <c r="C115" s="147"/>
      <c r="D115" s="148" t="s">
        <v>268</v>
      </c>
      <c r="E115" s="149"/>
      <c r="F115" s="150">
        <v>0</v>
      </c>
      <c r="G115" s="150">
        <v>0</v>
      </c>
      <c r="H115" s="151">
        <f t="shared" si="24"/>
        <v>0</v>
      </c>
      <c r="P115" s="145">
        <v>2</v>
      </c>
      <c r="AB115" s="120">
        <v>12</v>
      </c>
      <c r="AC115" s="120">
        <v>0</v>
      </c>
      <c r="AD115" s="120">
        <v>89</v>
      </c>
      <c r="BA115" s="120">
        <v>2</v>
      </c>
      <c r="BB115" s="120">
        <f t="shared" si="25"/>
        <v>0</v>
      </c>
      <c r="BC115" s="120">
        <f t="shared" si="26"/>
        <v>0</v>
      </c>
      <c r="BD115" s="120">
        <f t="shared" si="27"/>
        <v>0</v>
      </c>
      <c r="BE115" s="120">
        <f t="shared" si="28"/>
        <v>0</v>
      </c>
      <c r="BF115" s="120">
        <f t="shared" si="29"/>
        <v>0</v>
      </c>
      <c r="DA115" s="120">
        <v>0</v>
      </c>
    </row>
    <row r="116" spans="1:58" ht="12.75">
      <c r="A116" s="152"/>
      <c r="B116" s="153" t="s">
        <v>68</v>
      </c>
      <c r="C116" s="153"/>
      <c r="D116" s="154" t="str">
        <f>CONCATENATE(B93," ",D93)</f>
        <v>764 Konstrukce klempířské</v>
      </c>
      <c r="E116" s="152"/>
      <c r="F116" s="155"/>
      <c r="G116" s="155"/>
      <c r="H116" s="156">
        <f>SUM(H94:H115)</f>
        <v>0</v>
      </c>
      <c r="P116" s="145">
        <v>4</v>
      </c>
      <c r="BB116" s="157">
        <f>SUM(BB93:BB115)</f>
        <v>0</v>
      </c>
      <c r="BC116" s="157">
        <f>SUM(BC93:BC115)</f>
        <v>0</v>
      </c>
      <c r="BD116" s="157">
        <f>SUM(BD93:BD115)</f>
        <v>0</v>
      </c>
      <c r="BE116" s="157">
        <f>SUM(BE93:BE115)</f>
        <v>0</v>
      </c>
      <c r="BF116" s="157">
        <f>SUM(BF93:BF115)</f>
        <v>0</v>
      </c>
    </row>
    <row r="117" spans="1:16" ht="12.75">
      <c r="A117" s="138" t="s">
        <v>65</v>
      </c>
      <c r="B117" s="139" t="s">
        <v>269</v>
      </c>
      <c r="C117" s="139"/>
      <c r="D117" s="140" t="s">
        <v>270</v>
      </c>
      <c r="E117" s="141"/>
      <c r="F117" s="142"/>
      <c r="G117" s="142"/>
      <c r="H117" s="143"/>
      <c r="I117" s="144"/>
      <c r="J117" s="144"/>
      <c r="P117" s="145">
        <v>1</v>
      </c>
    </row>
    <row r="118" spans="1:105" ht="22.5">
      <c r="A118" s="146">
        <v>90</v>
      </c>
      <c r="B118" s="147" t="s">
        <v>271</v>
      </c>
      <c r="C118" s="147"/>
      <c r="D118" s="148" t="s">
        <v>272</v>
      </c>
      <c r="E118" s="149" t="s">
        <v>78</v>
      </c>
      <c r="F118" s="150">
        <v>50</v>
      </c>
      <c r="G118" s="150"/>
      <c r="H118" s="151">
        <f>F118*G118</f>
        <v>0</v>
      </c>
      <c r="P118" s="145">
        <v>2</v>
      </c>
      <c r="AB118" s="120">
        <v>12</v>
      </c>
      <c r="AC118" s="120">
        <v>0</v>
      </c>
      <c r="AD118" s="120">
        <v>90</v>
      </c>
      <c r="BA118" s="120">
        <v>2</v>
      </c>
      <c r="BB118" s="120">
        <f>IF(BA118=1,H118,0)</f>
        <v>0</v>
      </c>
      <c r="BC118" s="120">
        <f>IF(BA118=2,H118,0)</f>
        <v>0</v>
      </c>
      <c r="BD118" s="120">
        <f>IF(BA118=3,H118,0)</f>
        <v>0</v>
      </c>
      <c r="BE118" s="120">
        <f>IF(BA118=4,H118,0)</f>
        <v>0</v>
      </c>
      <c r="BF118" s="120">
        <f>IF(BA118=5,H118,0)</f>
        <v>0</v>
      </c>
      <c r="DA118" s="120">
        <v>0</v>
      </c>
    </row>
    <row r="119" spans="1:105" ht="22.5">
      <c r="A119" s="146">
        <v>91</v>
      </c>
      <c r="B119" s="147" t="s">
        <v>273</v>
      </c>
      <c r="C119" s="147" t="s">
        <v>359</v>
      </c>
      <c r="D119" s="148" t="s">
        <v>274</v>
      </c>
      <c r="E119" s="149" t="s">
        <v>89</v>
      </c>
      <c r="F119" s="150">
        <v>78.2</v>
      </c>
      <c r="G119" s="150"/>
      <c r="H119" s="151">
        <f>F119*G119</f>
        <v>0</v>
      </c>
      <c r="P119" s="145">
        <v>2</v>
      </c>
      <c r="AB119" s="120">
        <v>12</v>
      </c>
      <c r="AC119" s="120">
        <v>0</v>
      </c>
      <c r="AD119" s="120">
        <v>91</v>
      </c>
      <c r="BA119" s="120">
        <v>2</v>
      </c>
      <c r="BB119" s="120">
        <f>IF(BA119=1,H119,0)</f>
        <v>0</v>
      </c>
      <c r="BC119" s="120">
        <f>IF(BA119=2,H119,0)</f>
        <v>0</v>
      </c>
      <c r="BD119" s="120">
        <f>IF(BA119=3,H119,0)</f>
        <v>0</v>
      </c>
      <c r="BE119" s="120">
        <f>IF(BA119=4,H119,0)</f>
        <v>0</v>
      </c>
      <c r="BF119" s="120">
        <f>IF(BA119=5,H119,0)</f>
        <v>0</v>
      </c>
      <c r="DA119" s="120">
        <v>0.00372</v>
      </c>
    </row>
    <row r="120" spans="1:105" ht="22.5">
      <c r="A120" s="146">
        <v>92</v>
      </c>
      <c r="B120" s="147" t="s">
        <v>275</v>
      </c>
      <c r="C120" s="147" t="s">
        <v>359</v>
      </c>
      <c r="D120" s="148" t="s">
        <v>276</v>
      </c>
      <c r="E120" s="149" t="s">
        <v>201</v>
      </c>
      <c r="F120" s="150">
        <v>0.3</v>
      </c>
      <c r="G120" s="150"/>
      <c r="H120" s="151">
        <f>F120*G120</f>
        <v>0</v>
      </c>
      <c r="P120" s="145">
        <v>2</v>
      </c>
      <c r="AB120" s="120">
        <v>12</v>
      </c>
      <c r="AC120" s="120">
        <v>0</v>
      </c>
      <c r="AD120" s="120">
        <v>92</v>
      </c>
      <c r="BA120" s="120">
        <v>2</v>
      </c>
      <c r="BB120" s="120">
        <f>IF(BA120=1,H120,0)</f>
        <v>0</v>
      </c>
      <c r="BC120" s="120">
        <f>IF(BA120=2,H120,0)</f>
        <v>0</v>
      </c>
      <c r="BD120" s="120">
        <f>IF(BA120=3,H120,0)</f>
        <v>0</v>
      </c>
      <c r="BE120" s="120">
        <f>IF(BA120=4,H120,0)</f>
        <v>0</v>
      </c>
      <c r="BF120" s="120">
        <f>IF(BA120=5,H120,0)</f>
        <v>0</v>
      </c>
      <c r="DA120" s="120">
        <v>0</v>
      </c>
    </row>
    <row r="121" spans="1:58" ht="12.75">
      <c r="A121" s="152"/>
      <c r="B121" s="153" t="s">
        <v>68</v>
      </c>
      <c r="C121" s="153"/>
      <c r="D121" s="154" t="str">
        <f>CONCATENATE(B117," ",D117)</f>
        <v>766 Konstrukce truhlářské</v>
      </c>
      <c r="E121" s="152"/>
      <c r="F121" s="155"/>
      <c r="G121" s="155"/>
      <c r="H121" s="156">
        <f>SUM(H117:H120)</f>
        <v>0</v>
      </c>
      <c r="P121" s="145">
        <v>4</v>
      </c>
      <c r="BB121" s="157">
        <f>SUM(BB117:BB120)</f>
        <v>0</v>
      </c>
      <c r="BC121" s="157">
        <f>SUM(BC117:BC120)</f>
        <v>0</v>
      </c>
      <c r="BD121" s="157">
        <f>SUM(BD117:BD120)</f>
        <v>0</v>
      </c>
      <c r="BE121" s="157">
        <f>SUM(BE117:BE120)</f>
        <v>0</v>
      </c>
      <c r="BF121" s="157">
        <f>SUM(BF117:BF120)</f>
        <v>0</v>
      </c>
    </row>
    <row r="122" spans="1:16" ht="12.75">
      <c r="A122" s="138" t="s">
        <v>65</v>
      </c>
      <c r="B122" s="139" t="s">
        <v>277</v>
      </c>
      <c r="C122" s="139"/>
      <c r="D122" s="140" t="s">
        <v>278</v>
      </c>
      <c r="E122" s="141"/>
      <c r="F122" s="142"/>
      <c r="G122" s="142"/>
      <c r="H122" s="143"/>
      <c r="I122" s="144"/>
      <c r="J122" s="144"/>
      <c r="P122" s="145">
        <v>1</v>
      </c>
    </row>
    <row r="123" spans="1:105" ht="22.5">
      <c r="A123" s="146">
        <v>93</v>
      </c>
      <c r="B123" s="147" t="s">
        <v>279</v>
      </c>
      <c r="C123" s="147"/>
      <c r="D123" s="148" t="s">
        <v>280</v>
      </c>
      <c r="E123" s="149" t="s">
        <v>4</v>
      </c>
      <c r="F123" s="150">
        <v>0</v>
      </c>
      <c r="G123" s="150">
        <v>0</v>
      </c>
      <c r="H123" s="151">
        <f aca="true" t="shared" si="30" ref="H123:H136">F123*G123</f>
        <v>0</v>
      </c>
      <c r="P123" s="145">
        <v>2</v>
      </c>
      <c r="AB123" s="120">
        <v>12</v>
      </c>
      <c r="AC123" s="120">
        <v>0</v>
      </c>
      <c r="AD123" s="120">
        <v>93</v>
      </c>
      <c r="BA123" s="120">
        <v>2</v>
      </c>
      <c r="BB123" s="120">
        <f aca="true" t="shared" si="31" ref="BB123:BB136">IF(BA123=1,H123,0)</f>
        <v>0</v>
      </c>
      <c r="BC123" s="120">
        <f aca="true" t="shared" si="32" ref="BC123:BC136">IF(BA123=2,H123,0)</f>
        <v>0</v>
      </c>
      <c r="BD123" s="120">
        <f aca="true" t="shared" si="33" ref="BD123:BD136">IF(BA123=3,H123,0)</f>
        <v>0</v>
      </c>
      <c r="BE123" s="120">
        <f aca="true" t="shared" si="34" ref="BE123:BE136">IF(BA123=4,H123,0)</f>
        <v>0</v>
      </c>
      <c r="BF123" s="120">
        <f aca="true" t="shared" si="35" ref="BF123:BF136">IF(BA123=5,H123,0)</f>
        <v>0</v>
      </c>
      <c r="DA123" s="120">
        <v>0</v>
      </c>
    </row>
    <row r="124" spans="1:105" ht="12.75">
      <c r="A124" s="146">
        <v>94</v>
      </c>
      <c r="B124" s="147" t="s">
        <v>281</v>
      </c>
      <c r="C124" s="147"/>
      <c r="D124" s="148" t="s">
        <v>282</v>
      </c>
      <c r="E124" s="149" t="s">
        <v>67</v>
      </c>
      <c r="F124" s="150">
        <v>1</v>
      </c>
      <c r="G124" s="150"/>
      <c r="H124" s="151">
        <f t="shared" si="30"/>
        <v>0</v>
      </c>
      <c r="P124" s="145">
        <v>2</v>
      </c>
      <c r="AB124" s="120">
        <v>12</v>
      </c>
      <c r="AC124" s="120">
        <v>0</v>
      </c>
      <c r="AD124" s="120">
        <v>94</v>
      </c>
      <c r="BA124" s="120">
        <v>2</v>
      </c>
      <c r="BB124" s="120">
        <f t="shared" si="31"/>
        <v>0</v>
      </c>
      <c r="BC124" s="120">
        <f t="shared" si="32"/>
        <v>0</v>
      </c>
      <c r="BD124" s="120">
        <f t="shared" si="33"/>
        <v>0</v>
      </c>
      <c r="BE124" s="120">
        <f t="shared" si="34"/>
        <v>0</v>
      </c>
      <c r="BF124" s="120">
        <f t="shared" si="35"/>
        <v>0</v>
      </c>
      <c r="DA124" s="120">
        <v>0.08</v>
      </c>
    </row>
    <row r="125" spans="1:105" ht="12.75">
      <c r="A125" s="146">
        <v>95</v>
      </c>
      <c r="B125" s="147" t="s">
        <v>283</v>
      </c>
      <c r="C125" s="147"/>
      <c r="D125" s="148" t="s">
        <v>284</v>
      </c>
      <c r="E125" s="149" t="s">
        <v>67</v>
      </c>
      <c r="F125" s="150">
        <v>1</v>
      </c>
      <c r="G125" s="150"/>
      <c r="H125" s="151">
        <f t="shared" si="30"/>
        <v>0</v>
      </c>
      <c r="P125" s="145">
        <v>2</v>
      </c>
      <c r="AB125" s="120">
        <v>12</v>
      </c>
      <c r="AC125" s="120">
        <v>0</v>
      </c>
      <c r="AD125" s="120">
        <v>95</v>
      </c>
      <c r="BA125" s="120">
        <v>2</v>
      </c>
      <c r="BB125" s="120">
        <f t="shared" si="31"/>
        <v>0</v>
      </c>
      <c r="BC125" s="120">
        <f t="shared" si="32"/>
        <v>0</v>
      </c>
      <c r="BD125" s="120">
        <f t="shared" si="33"/>
        <v>0</v>
      </c>
      <c r="BE125" s="120">
        <f t="shared" si="34"/>
        <v>0</v>
      </c>
      <c r="BF125" s="120">
        <f t="shared" si="35"/>
        <v>0</v>
      </c>
      <c r="DA125" s="120">
        <v>0.085</v>
      </c>
    </row>
    <row r="126" spans="1:105" ht="12.75">
      <c r="A126" s="146">
        <v>96</v>
      </c>
      <c r="B126" s="147" t="s">
        <v>285</v>
      </c>
      <c r="C126" s="147"/>
      <c r="D126" s="148" t="s">
        <v>286</v>
      </c>
      <c r="E126" s="149" t="s">
        <v>67</v>
      </c>
      <c r="F126" s="150">
        <v>1</v>
      </c>
      <c r="G126" s="150"/>
      <c r="H126" s="151">
        <f t="shared" si="30"/>
        <v>0</v>
      </c>
      <c r="P126" s="145">
        <v>2</v>
      </c>
      <c r="AB126" s="120">
        <v>12</v>
      </c>
      <c r="AC126" s="120">
        <v>0</v>
      </c>
      <c r="AD126" s="120">
        <v>96</v>
      </c>
      <c r="BA126" s="120">
        <v>2</v>
      </c>
      <c r="BB126" s="120">
        <f t="shared" si="31"/>
        <v>0</v>
      </c>
      <c r="BC126" s="120">
        <f t="shared" si="32"/>
        <v>0</v>
      </c>
      <c r="BD126" s="120">
        <f t="shared" si="33"/>
        <v>0</v>
      </c>
      <c r="BE126" s="120">
        <f t="shared" si="34"/>
        <v>0</v>
      </c>
      <c r="BF126" s="120">
        <f t="shared" si="35"/>
        <v>0</v>
      </c>
      <c r="DA126" s="120">
        <v>0.075</v>
      </c>
    </row>
    <row r="127" spans="1:105" ht="12.75">
      <c r="A127" s="146">
        <v>97</v>
      </c>
      <c r="B127" s="147" t="s">
        <v>287</v>
      </c>
      <c r="C127" s="147"/>
      <c r="D127" s="148" t="s">
        <v>288</v>
      </c>
      <c r="E127" s="149" t="s">
        <v>67</v>
      </c>
      <c r="F127" s="150">
        <v>1</v>
      </c>
      <c r="G127" s="150"/>
      <c r="H127" s="151">
        <f t="shared" si="30"/>
        <v>0</v>
      </c>
      <c r="P127" s="145">
        <v>2</v>
      </c>
      <c r="AB127" s="120">
        <v>12</v>
      </c>
      <c r="AC127" s="120">
        <v>0</v>
      </c>
      <c r="AD127" s="120">
        <v>97</v>
      </c>
      <c r="BA127" s="120">
        <v>2</v>
      </c>
      <c r="BB127" s="120">
        <f t="shared" si="31"/>
        <v>0</v>
      </c>
      <c r="BC127" s="120">
        <f t="shared" si="32"/>
        <v>0</v>
      </c>
      <c r="BD127" s="120">
        <f t="shared" si="33"/>
        <v>0</v>
      </c>
      <c r="BE127" s="120">
        <f t="shared" si="34"/>
        <v>0</v>
      </c>
      <c r="BF127" s="120">
        <f t="shared" si="35"/>
        <v>0</v>
      </c>
      <c r="DA127" s="120">
        <v>0.07</v>
      </c>
    </row>
    <row r="128" spans="1:105" ht="22.5">
      <c r="A128" s="146">
        <v>98</v>
      </c>
      <c r="B128" s="147" t="s">
        <v>289</v>
      </c>
      <c r="C128" s="147"/>
      <c r="D128" s="148" t="s">
        <v>290</v>
      </c>
      <c r="E128" s="149"/>
      <c r="F128" s="150">
        <v>0</v>
      </c>
      <c r="G128" s="150">
        <v>0</v>
      </c>
      <c r="H128" s="151">
        <f t="shared" si="30"/>
        <v>0</v>
      </c>
      <c r="P128" s="145">
        <v>2</v>
      </c>
      <c r="AB128" s="120">
        <v>12</v>
      </c>
      <c r="AC128" s="120">
        <v>0</v>
      </c>
      <c r="AD128" s="120">
        <v>98</v>
      </c>
      <c r="BA128" s="120">
        <v>2</v>
      </c>
      <c r="BB128" s="120">
        <f t="shared" si="31"/>
        <v>0</v>
      </c>
      <c r="BC128" s="120">
        <f t="shared" si="32"/>
        <v>0</v>
      </c>
      <c r="BD128" s="120">
        <f t="shared" si="33"/>
        <v>0</v>
      </c>
      <c r="BE128" s="120">
        <f t="shared" si="34"/>
        <v>0</v>
      </c>
      <c r="BF128" s="120">
        <f t="shared" si="35"/>
        <v>0</v>
      </c>
      <c r="DA128" s="120">
        <v>0</v>
      </c>
    </row>
    <row r="129" spans="1:105" ht="22.5">
      <c r="A129" s="146">
        <v>99</v>
      </c>
      <c r="B129" s="147" t="s">
        <v>291</v>
      </c>
      <c r="C129" s="147"/>
      <c r="D129" s="148" t="s">
        <v>292</v>
      </c>
      <c r="E129" s="149" t="s">
        <v>67</v>
      </c>
      <c r="F129" s="150">
        <v>4</v>
      </c>
      <c r="G129" s="150"/>
      <c r="H129" s="151">
        <f t="shared" si="30"/>
        <v>0</v>
      </c>
      <c r="P129" s="145">
        <v>2</v>
      </c>
      <c r="AB129" s="120">
        <v>12</v>
      </c>
      <c r="AC129" s="120">
        <v>0</v>
      </c>
      <c r="AD129" s="120">
        <v>99</v>
      </c>
      <c r="BA129" s="120">
        <v>2</v>
      </c>
      <c r="BB129" s="120">
        <f t="shared" si="31"/>
        <v>0</v>
      </c>
      <c r="BC129" s="120">
        <f t="shared" si="32"/>
        <v>0</v>
      </c>
      <c r="BD129" s="120">
        <f t="shared" si="33"/>
        <v>0</v>
      </c>
      <c r="BE129" s="120">
        <f t="shared" si="34"/>
        <v>0</v>
      </c>
      <c r="BF129" s="120">
        <f t="shared" si="35"/>
        <v>0</v>
      </c>
      <c r="DA129" s="120">
        <v>0.01</v>
      </c>
    </row>
    <row r="130" spans="1:105" ht="22.5">
      <c r="A130" s="146">
        <v>100</v>
      </c>
      <c r="B130" s="147" t="s">
        <v>293</v>
      </c>
      <c r="C130" s="147"/>
      <c r="D130" s="148" t="s">
        <v>294</v>
      </c>
      <c r="E130" s="149" t="s">
        <v>67</v>
      </c>
      <c r="F130" s="150">
        <v>8</v>
      </c>
      <c r="G130" s="150"/>
      <c r="H130" s="151">
        <f t="shared" si="30"/>
        <v>0</v>
      </c>
      <c r="P130" s="145">
        <v>2</v>
      </c>
      <c r="AB130" s="120">
        <v>12</v>
      </c>
      <c r="AC130" s="120">
        <v>0</v>
      </c>
      <c r="AD130" s="120">
        <v>100</v>
      </c>
      <c r="BA130" s="120">
        <v>2</v>
      </c>
      <c r="BB130" s="120">
        <f t="shared" si="31"/>
        <v>0</v>
      </c>
      <c r="BC130" s="120">
        <f t="shared" si="32"/>
        <v>0</v>
      </c>
      <c r="BD130" s="120">
        <f t="shared" si="33"/>
        <v>0</v>
      </c>
      <c r="BE130" s="120">
        <f t="shared" si="34"/>
        <v>0</v>
      </c>
      <c r="BF130" s="120">
        <f t="shared" si="35"/>
        <v>0</v>
      </c>
      <c r="DA130" s="120">
        <v>0.015</v>
      </c>
    </row>
    <row r="131" spans="1:105" ht="22.5">
      <c r="A131" s="146">
        <v>101</v>
      </c>
      <c r="B131" s="147" t="s">
        <v>295</v>
      </c>
      <c r="C131" s="147"/>
      <c r="D131" s="148" t="s">
        <v>296</v>
      </c>
      <c r="E131" s="149" t="s">
        <v>67</v>
      </c>
      <c r="F131" s="150">
        <v>4</v>
      </c>
      <c r="G131" s="150"/>
      <c r="H131" s="151">
        <f t="shared" si="30"/>
        <v>0</v>
      </c>
      <c r="P131" s="145">
        <v>2</v>
      </c>
      <c r="AB131" s="120">
        <v>12</v>
      </c>
      <c r="AC131" s="120">
        <v>0</v>
      </c>
      <c r="AD131" s="120">
        <v>101</v>
      </c>
      <c r="BA131" s="120">
        <v>2</v>
      </c>
      <c r="BB131" s="120">
        <f t="shared" si="31"/>
        <v>0</v>
      </c>
      <c r="BC131" s="120">
        <f t="shared" si="32"/>
        <v>0</v>
      </c>
      <c r="BD131" s="120">
        <f t="shared" si="33"/>
        <v>0</v>
      </c>
      <c r="BE131" s="120">
        <f t="shared" si="34"/>
        <v>0</v>
      </c>
      <c r="BF131" s="120">
        <f t="shared" si="35"/>
        <v>0</v>
      </c>
      <c r="DA131" s="120">
        <v>0.005</v>
      </c>
    </row>
    <row r="132" spans="1:105" ht="22.5">
      <c r="A132" s="146">
        <v>102</v>
      </c>
      <c r="B132" s="147" t="s">
        <v>297</v>
      </c>
      <c r="C132" s="147"/>
      <c r="D132" s="148" t="s">
        <v>298</v>
      </c>
      <c r="E132" s="149" t="s">
        <v>67</v>
      </c>
      <c r="F132" s="150">
        <v>2</v>
      </c>
      <c r="G132" s="150"/>
      <c r="H132" s="151">
        <f t="shared" si="30"/>
        <v>0</v>
      </c>
      <c r="P132" s="145">
        <v>2</v>
      </c>
      <c r="AB132" s="120">
        <v>12</v>
      </c>
      <c r="AC132" s="120">
        <v>0</v>
      </c>
      <c r="AD132" s="120">
        <v>102</v>
      </c>
      <c r="BA132" s="120">
        <v>2</v>
      </c>
      <c r="BB132" s="120">
        <f t="shared" si="31"/>
        <v>0</v>
      </c>
      <c r="BC132" s="120">
        <f t="shared" si="32"/>
        <v>0</v>
      </c>
      <c r="BD132" s="120">
        <f t="shared" si="33"/>
        <v>0</v>
      </c>
      <c r="BE132" s="120">
        <f t="shared" si="34"/>
        <v>0</v>
      </c>
      <c r="BF132" s="120">
        <f t="shared" si="35"/>
        <v>0</v>
      </c>
      <c r="DA132" s="120">
        <v>0.013</v>
      </c>
    </row>
    <row r="133" spans="1:105" ht="22.5">
      <c r="A133" s="146">
        <v>103</v>
      </c>
      <c r="B133" s="147" t="s">
        <v>299</v>
      </c>
      <c r="C133" s="147"/>
      <c r="D133" s="148" t="s">
        <v>300</v>
      </c>
      <c r="E133" s="149" t="s">
        <v>67</v>
      </c>
      <c r="F133" s="150">
        <v>4</v>
      </c>
      <c r="G133" s="150"/>
      <c r="H133" s="151">
        <f t="shared" si="30"/>
        <v>0</v>
      </c>
      <c r="P133" s="145">
        <v>2</v>
      </c>
      <c r="AB133" s="120">
        <v>12</v>
      </c>
      <c r="AC133" s="120">
        <v>0</v>
      </c>
      <c r="AD133" s="120">
        <v>103</v>
      </c>
      <c r="BA133" s="120">
        <v>2</v>
      </c>
      <c r="BB133" s="120">
        <f t="shared" si="31"/>
        <v>0</v>
      </c>
      <c r="BC133" s="120">
        <f t="shared" si="32"/>
        <v>0</v>
      </c>
      <c r="BD133" s="120">
        <f t="shared" si="33"/>
        <v>0</v>
      </c>
      <c r="BE133" s="120">
        <f t="shared" si="34"/>
        <v>0</v>
      </c>
      <c r="BF133" s="120">
        <f t="shared" si="35"/>
        <v>0</v>
      </c>
      <c r="DA133" s="120">
        <v>0.01</v>
      </c>
    </row>
    <row r="134" spans="1:105" ht="22.5">
      <c r="A134" s="146">
        <v>104</v>
      </c>
      <c r="B134" s="147" t="s">
        <v>301</v>
      </c>
      <c r="C134" s="147"/>
      <c r="D134" s="148" t="s">
        <v>302</v>
      </c>
      <c r="E134" s="149" t="s">
        <v>67</v>
      </c>
      <c r="F134" s="150">
        <v>4</v>
      </c>
      <c r="G134" s="150"/>
      <c r="H134" s="151">
        <f t="shared" si="30"/>
        <v>0</v>
      </c>
      <c r="P134" s="145">
        <v>2</v>
      </c>
      <c r="AB134" s="120">
        <v>12</v>
      </c>
      <c r="AC134" s="120">
        <v>0</v>
      </c>
      <c r="AD134" s="120">
        <v>104</v>
      </c>
      <c r="BA134" s="120">
        <v>2</v>
      </c>
      <c r="BB134" s="120">
        <f t="shared" si="31"/>
        <v>0</v>
      </c>
      <c r="BC134" s="120">
        <f t="shared" si="32"/>
        <v>0</v>
      </c>
      <c r="BD134" s="120">
        <f t="shared" si="33"/>
        <v>0</v>
      </c>
      <c r="BE134" s="120">
        <f t="shared" si="34"/>
        <v>0</v>
      </c>
      <c r="BF134" s="120">
        <f t="shared" si="35"/>
        <v>0</v>
      </c>
      <c r="DA134" s="120">
        <v>0.06</v>
      </c>
    </row>
    <row r="135" spans="1:105" ht="22.5">
      <c r="A135" s="146">
        <v>105</v>
      </c>
      <c r="B135" s="147" t="s">
        <v>303</v>
      </c>
      <c r="C135" s="147"/>
      <c r="D135" s="148" t="s">
        <v>304</v>
      </c>
      <c r="E135" s="149" t="s">
        <v>67</v>
      </c>
      <c r="F135" s="150">
        <v>9</v>
      </c>
      <c r="G135" s="150"/>
      <c r="H135" s="151">
        <f t="shared" si="30"/>
        <v>0</v>
      </c>
      <c r="P135" s="145">
        <v>2</v>
      </c>
      <c r="AB135" s="120">
        <v>12</v>
      </c>
      <c r="AC135" s="120">
        <v>0</v>
      </c>
      <c r="AD135" s="120">
        <v>105</v>
      </c>
      <c r="BA135" s="120">
        <v>2</v>
      </c>
      <c r="BB135" s="120">
        <f t="shared" si="31"/>
        <v>0</v>
      </c>
      <c r="BC135" s="120">
        <f t="shared" si="32"/>
        <v>0</v>
      </c>
      <c r="BD135" s="120">
        <f t="shared" si="33"/>
        <v>0</v>
      </c>
      <c r="BE135" s="120">
        <f t="shared" si="34"/>
        <v>0</v>
      </c>
      <c r="BF135" s="120">
        <f t="shared" si="35"/>
        <v>0</v>
      </c>
      <c r="DA135" s="120">
        <v>0.08</v>
      </c>
    </row>
    <row r="136" spans="1:105" ht="22.5">
      <c r="A136" s="146">
        <v>106</v>
      </c>
      <c r="B136" s="147" t="s">
        <v>305</v>
      </c>
      <c r="C136" s="147" t="s">
        <v>359</v>
      </c>
      <c r="D136" s="148" t="s">
        <v>306</v>
      </c>
      <c r="E136" s="149" t="s">
        <v>201</v>
      </c>
      <c r="F136" s="150">
        <v>1.52</v>
      </c>
      <c r="G136" s="150"/>
      <c r="H136" s="151">
        <f t="shared" si="30"/>
        <v>0</v>
      </c>
      <c r="P136" s="145">
        <v>2</v>
      </c>
      <c r="AB136" s="120">
        <v>12</v>
      </c>
      <c r="AC136" s="120">
        <v>0</v>
      </c>
      <c r="AD136" s="120">
        <v>106</v>
      </c>
      <c r="BA136" s="120">
        <v>2</v>
      </c>
      <c r="BB136" s="120">
        <f t="shared" si="31"/>
        <v>0</v>
      </c>
      <c r="BC136" s="120">
        <f t="shared" si="32"/>
        <v>0</v>
      </c>
      <c r="BD136" s="120">
        <f t="shared" si="33"/>
        <v>0</v>
      </c>
      <c r="BE136" s="120">
        <f t="shared" si="34"/>
        <v>0</v>
      </c>
      <c r="BF136" s="120">
        <f t="shared" si="35"/>
        <v>0</v>
      </c>
      <c r="DA136" s="120">
        <v>0</v>
      </c>
    </row>
    <row r="137" spans="1:58" ht="12.75">
      <c r="A137" s="152"/>
      <c r="B137" s="153" t="s">
        <v>68</v>
      </c>
      <c r="C137" s="153"/>
      <c r="D137" s="154" t="str">
        <f>CONCATENATE(B122," ",D122)</f>
        <v>767 Konstrukce zámečnické</v>
      </c>
      <c r="E137" s="152"/>
      <c r="F137" s="155"/>
      <c r="G137" s="155"/>
      <c r="H137" s="156">
        <f>SUM(H122:H136)</f>
        <v>0</v>
      </c>
      <c r="P137" s="145">
        <v>4</v>
      </c>
      <c r="BB137" s="157">
        <f>SUM(BB122:BB136)</f>
        <v>0</v>
      </c>
      <c r="BC137" s="157">
        <f>SUM(BC122:BC136)</f>
        <v>0</v>
      </c>
      <c r="BD137" s="157">
        <f>SUM(BD122:BD136)</f>
        <v>0</v>
      </c>
      <c r="BE137" s="157">
        <f>SUM(BE122:BE136)</f>
        <v>0</v>
      </c>
      <c r="BF137" s="157">
        <f>SUM(BF122:BF136)</f>
        <v>0</v>
      </c>
    </row>
    <row r="138" spans="1:16" ht="12.75">
      <c r="A138" s="138" t="s">
        <v>65</v>
      </c>
      <c r="B138" s="139" t="s">
        <v>307</v>
      </c>
      <c r="C138" s="139"/>
      <c r="D138" s="140" t="s">
        <v>308</v>
      </c>
      <c r="E138" s="141"/>
      <c r="F138" s="142"/>
      <c r="G138" s="142"/>
      <c r="H138" s="143"/>
      <c r="I138" s="144"/>
      <c r="J138" s="144"/>
      <c r="P138" s="145">
        <v>1</v>
      </c>
    </row>
    <row r="139" spans="1:105" ht="22.5">
      <c r="A139" s="146">
        <v>107</v>
      </c>
      <c r="B139" s="147" t="s">
        <v>309</v>
      </c>
      <c r="C139" s="147"/>
      <c r="D139" s="148" t="s">
        <v>310</v>
      </c>
      <c r="E139" s="149" t="s">
        <v>78</v>
      </c>
      <c r="F139" s="150">
        <v>195</v>
      </c>
      <c r="G139" s="150"/>
      <c r="H139" s="151">
        <f>F139*G139</f>
        <v>0</v>
      </c>
      <c r="P139" s="145">
        <v>2</v>
      </c>
      <c r="AB139" s="120">
        <v>12</v>
      </c>
      <c r="AC139" s="120">
        <v>0</v>
      </c>
      <c r="AD139" s="120">
        <v>107</v>
      </c>
      <c r="BA139" s="120">
        <v>2</v>
      </c>
      <c r="BB139" s="120">
        <f>IF(BA139=1,H139,0)</f>
        <v>0</v>
      </c>
      <c r="BC139" s="120">
        <f>IF(BA139=2,H139,0)</f>
        <v>0</v>
      </c>
      <c r="BD139" s="120">
        <f>IF(BA139=3,H139,0)</f>
        <v>0</v>
      </c>
      <c r="BE139" s="120">
        <f>IF(BA139=4,H139,0)</f>
        <v>0</v>
      </c>
      <c r="BF139" s="120">
        <f>IF(BA139=5,H139,0)</f>
        <v>0</v>
      </c>
      <c r="DA139" s="120">
        <v>0.00061</v>
      </c>
    </row>
    <row r="140" spans="1:105" ht="22.5">
      <c r="A140" s="146">
        <v>108</v>
      </c>
      <c r="B140" s="147" t="s">
        <v>311</v>
      </c>
      <c r="C140" s="147" t="s">
        <v>359</v>
      </c>
      <c r="D140" s="148" t="s">
        <v>312</v>
      </c>
      <c r="E140" s="149" t="s">
        <v>78</v>
      </c>
      <c r="F140" s="150">
        <v>5</v>
      </c>
      <c r="G140" s="150"/>
      <c r="H140" s="151">
        <f>F140*G140</f>
        <v>0</v>
      </c>
      <c r="P140" s="145">
        <v>2</v>
      </c>
      <c r="AB140" s="120">
        <v>12</v>
      </c>
      <c r="AC140" s="120">
        <v>0</v>
      </c>
      <c r="AD140" s="120">
        <v>108</v>
      </c>
      <c r="BA140" s="120">
        <v>2</v>
      </c>
      <c r="BB140" s="120">
        <f>IF(BA140=1,H140,0)</f>
        <v>0</v>
      </c>
      <c r="BC140" s="120">
        <f>IF(BA140=2,H140,0)</f>
        <v>0</v>
      </c>
      <c r="BD140" s="120">
        <f>IF(BA140=3,H140,0)</f>
        <v>0</v>
      </c>
      <c r="BE140" s="120">
        <f>IF(BA140=4,H140,0)</f>
        <v>0</v>
      </c>
      <c r="BF140" s="120">
        <f>IF(BA140=5,H140,0)</f>
        <v>0</v>
      </c>
      <c r="DA140" s="120">
        <v>0.00061</v>
      </c>
    </row>
    <row r="141" spans="1:58" ht="12.75">
      <c r="A141" s="152"/>
      <c r="B141" s="153" t="s">
        <v>68</v>
      </c>
      <c r="C141" s="153"/>
      <c r="D141" s="154" t="str">
        <f>CONCATENATE(B138," ",D138)</f>
        <v>783 Nátěry</v>
      </c>
      <c r="E141" s="152"/>
      <c r="F141" s="155"/>
      <c r="G141" s="155"/>
      <c r="H141" s="156">
        <f>SUM(H138:H140)</f>
        <v>0</v>
      </c>
      <c r="P141" s="145">
        <v>4</v>
      </c>
      <c r="BB141" s="157">
        <f>SUM(BB138:BB140)</f>
        <v>0</v>
      </c>
      <c r="BC141" s="157">
        <f>SUM(BC138:BC140)</f>
        <v>0</v>
      </c>
      <c r="BD141" s="157">
        <f>SUM(BD138:BD140)</f>
        <v>0</v>
      </c>
      <c r="BE141" s="157">
        <f>SUM(BE138:BE140)</f>
        <v>0</v>
      </c>
      <c r="BF141" s="157">
        <f>SUM(BF138:BF140)</f>
        <v>0</v>
      </c>
    </row>
    <row r="142" spans="1:16" ht="12.75">
      <c r="A142" s="138" t="s">
        <v>65</v>
      </c>
      <c r="B142" s="139" t="s">
        <v>313</v>
      </c>
      <c r="C142" s="139"/>
      <c r="D142" s="140" t="s">
        <v>314</v>
      </c>
      <c r="E142" s="141"/>
      <c r="F142" s="142"/>
      <c r="G142" s="142"/>
      <c r="H142" s="143"/>
      <c r="I142" s="144"/>
      <c r="J142" s="144"/>
      <c r="P142" s="145">
        <v>1</v>
      </c>
    </row>
    <row r="143" spans="1:105" ht="22.5">
      <c r="A143" s="146">
        <v>109</v>
      </c>
      <c r="B143" s="147" t="s">
        <v>315</v>
      </c>
      <c r="C143" s="147" t="s">
        <v>359</v>
      </c>
      <c r="D143" s="148" t="s">
        <v>316</v>
      </c>
      <c r="E143" s="149" t="s">
        <v>78</v>
      </c>
      <c r="F143" s="150">
        <v>81</v>
      </c>
      <c r="G143" s="150"/>
      <c r="H143" s="151">
        <f>F143*G143</f>
        <v>0</v>
      </c>
      <c r="P143" s="145">
        <v>2</v>
      </c>
      <c r="AB143" s="120">
        <v>12</v>
      </c>
      <c r="AC143" s="120">
        <v>0</v>
      </c>
      <c r="AD143" s="120">
        <v>109</v>
      </c>
      <c r="BA143" s="120">
        <v>2</v>
      </c>
      <c r="BB143" s="120">
        <f>IF(BA143=1,H143,0)</f>
        <v>0</v>
      </c>
      <c r="BC143" s="120">
        <f>IF(BA143=2,H143,0)</f>
        <v>0</v>
      </c>
      <c r="BD143" s="120">
        <f>IF(BA143=3,H143,0)</f>
        <v>0</v>
      </c>
      <c r="BE143" s="120">
        <f>IF(BA143=4,H143,0)</f>
        <v>0</v>
      </c>
      <c r="BF143" s="120">
        <f>IF(BA143=5,H143,0)</f>
        <v>0</v>
      </c>
      <c r="DA143" s="120">
        <v>0.00028</v>
      </c>
    </row>
    <row r="144" spans="1:105" ht="22.5">
      <c r="A144" s="146">
        <v>110</v>
      </c>
      <c r="B144" s="147" t="s">
        <v>317</v>
      </c>
      <c r="C144" s="147" t="s">
        <v>359</v>
      </c>
      <c r="D144" s="148" t="s">
        <v>318</v>
      </c>
      <c r="E144" s="149" t="s">
        <v>78</v>
      </c>
      <c r="F144" s="150">
        <v>81</v>
      </c>
      <c r="G144" s="150"/>
      <c r="H144" s="151">
        <f>F144*G144</f>
        <v>0</v>
      </c>
      <c r="P144" s="145">
        <v>2</v>
      </c>
      <c r="AB144" s="120">
        <v>12</v>
      </c>
      <c r="AC144" s="120">
        <v>0</v>
      </c>
      <c r="AD144" s="120">
        <v>110</v>
      </c>
      <c r="BA144" s="120">
        <v>2</v>
      </c>
      <c r="BB144" s="120">
        <f>IF(BA144=1,H144,0)</f>
        <v>0</v>
      </c>
      <c r="BC144" s="120">
        <f>IF(BA144=2,H144,0)</f>
        <v>0</v>
      </c>
      <c r="BD144" s="120">
        <f>IF(BA144=3,H144,0)</f>
        <v>0</v>
      </c>
      <c r="BE144" s="120">
        <f>IF(BA144=4,H144,0)</f>
        <v>0</v>
      </c>
      <c r="BF144" s="120">
        <f>IF(BA144=5,H144,0)</f>
        <v>0</v>
      </c>
      <c r="DA144" s="120">
        <v>0.00063</v>
      </c>
    </row>
    <row r="145" spans="1:105" ht="22.5">
      <c r="A145" s="146">
        <v>111</v>
      </c>
      <c r="B145" s="147" t="s">
        <v>319</v>
      </c>
      <c r="C145" s="147" t="s">
        <v>359</v>
      </c>
      <c r="D145" s="148" t="s">
        <v>320</v>
      </c>
      <c r="E145" s="149" t="s">
        <v>78</v>
      </c>
      <c r="F145" s="150">
        <v>170</v>
      </c>
      <c r="G145" s="150"/>
      <c r="H145" s="151">
        <f>F145*G145</f>
        <v>0</v>
      </c>
      <c r="P145" s="145">
        <v>2</v>
      </c>
      <c r="AB145" s="120">
        <v>12</v>
      </c>
      <c r="AC145" s="120">
        <v>0</v>
      </c>
      <c r="AD145" s="120">
        <v>111</v>
      </c>
      <c r="BA145" s="120">
        <v>2</v>
      </c>
      <c r="BB145" s="120">
        <f>IF(BA145=1,H145,0)</f>
        <v>0</v>
      </c>
      <c r="BC145" s="120">
        <f>IF(BA145=2,H145,0)</f>
        <v>0</v>
      </c>
      <c r="BD145" s="120">
        <f>IF(BA145=3,H145,0)</f>
        <v>0</v>
      </c>
      <c r="BE145" s="120">
        <f>IF(BA145=4,H145,0)</f>
        <v>0</v>
      </c>
      <c r="BF145" s="120">
        <f>IF(BA145=5,H145,0)</f>
        <v>0</v>
      </c>
      <c r="DA145" s="120">
        <v>0.0004</v>
      </c>
    </row>
    <row r="146" spans="1:58" ht="12.75">
      <c r="A146" s="152"/>
      <c r="B146" s="153" t="s">
        <v>68</v>
      </c>
      <c r="C146" s="153"/>
      <c r="D146" s="154" t="str">
        <f>CONCATENATE(B142," ",D142)</f>
        <v>784 Malby</v>
      </c>
      <c r="E146" s="152"/>
      <c r="F146" s="155"/>
      <c r="G146" s="155"/>
      <c r="H146" s="156">
        <f>SUM(H142:H145)</f>
        <v>0</v>
      </c>
      <c r="P146" s="145">
        <v>4</v>
      </c>
      <c r="BB146" s="157">
        <f>SUM(BB142:BB145)</f>
        <v>0</v>
      </c>
      <c r="BC146" s="157">
        <f>SUM(BC142:BC145)</f>
        <v>0</v>
      </c>
      <c r="BD146" s="157">
        <f>SUM(BD142:BD145)</f>
        <v>0</v>
      </c>
      <c r="BE146" s="157">
        <f>SUM(BE142:BE145)</f>
        <v>0</v>
      </c>
      <c r="BF146" s="157">
        <f>SUM(BF142:BF145)</f>
        <v>0</v>
      </c>
    </row>
    <row r="147" spans="1:16" ht="12.75">
      <c r="A147" s="138" t="s">
        <v>65</v>
      </c>
      <c r="B147" s="139" t="s">
        <v>321</v>
      </c>
      <c r="C147" s="139"/>
      <c r="D147" s="140" t="s">
        <v>322</v>
      </c>
      <c r="E147" s="141"/>
      <c r="F147" s="142"/>
      <c r="G147" s="142"/>
      <c r="H147" s="143"/>
      <c r="I147" s="144"/>
      <c r="J147" s="144"/>
      <c r="P147" s="145">
        <v>1</v>
      </c>
    </row>
    <row r="148" spans="1:105" ht="22.5">
      <c r="A148" s="146">
        <v>112</v>
      </c>
      <c r="B148" s="147" t="s">
        <v>323</v>
      </c>
      <c r="C148" s="147"/>
      <c r="D148" s="148" t="s">
        <v>324</v>
      </c>
      <c r="E148" s="149" t="s">
        <v>148</v>
      </c>
      <c r="F148" s="150">
        <v>4</v>
      </c>
      <c r="G148" s="150"/>
      <c r="H148" s="151">
        <f>F148*G148</f>
        <v>0</v>
      </c>
      <c r="P148" s="145">
        <v>2</v>
      </c>
      <c r="AB148" s="120">
        <v>12</v>
      </c>
      <c r="AC148" s="120">
        <v>0</v>
      </c>
      <c r="AD148" s="120">
        <v>112</v>
      </c>
      <c r="BA148" s="120">
        <v>1</v>
      </c>
      <c r="BB148" s="120">
        <f>IF(BA148=1,H148,0)</f>
        <v>0</v>
      </c>
      <c r="BC148" s="120">
        <f>IF(BA148=2,H148,0)</f>
        <v>0</v>
      </c>
      <c r="BD148" s="120">
        <f>IF(BA148=3,H148,0)</f>
        <v>0</v>
      </c>
      <c r="BE148" s="120">
        <f>IF(BA148=4,H148,0)</f>
        <v>0</v>
      </c>
      <c r="BF148" s="120">
        <f>IF(BA148=5,H148,0)</f>
        <v>0</v>
      </c>
      <c r="DA148" s="120">
        <v>0.03821</v>
      </c>
    </row>
    <row r="149" spans="1:58" ht="12.75">
      <c r="A149" s="152"/>
      <c r="B149" s="153" t="s">
        <v>68</v>
      </c>
      <c r="C149" s="153"/>
      <c r="D149" s="154" t="str">
        <f>CONCATENATE(B147," ",D147)</f>
        <v>8 Trubní vedení</v>
      </c>
      <c r="E149" s="152"/>
      <c r="F149" s="155"/>
      <c r="G149" s="155"/>
      <c r="H149" s="156">
        <f>SUM(H147:H148)</f>
        <v>0</v>
      </c>
      <c r="P149" s="145">
        <v>4</v>
      </c>
      <c r="BB149" s="157">
        <f>SUM(BB147:BB148)</f>
        <v>0</v>
      </c>
      <c r="BC149" s="157">
        <f>SUM(BC147:BC148)</f>
        <v>0</v>
      </c>
      <c r="BD149" s="157">
        <f>SUM(BD147:BD148)</f>
        <v>0</v>
      </c>
      <c r="BE149" s="157">
        <f>SUM(BE147:BE148)</f>
        <v>0</v>
      </c>
      <c r="BF149" s="157">
        <f>SUM(BF147:BF148)</f>
        <v>0</v>
      </c>
    </row>
    <row r="150" spans="1:16" ht="12.75">
      <c r="A150" s="138" t="s">
        <v>65</v>
      </c>
      <c r="B150" s="139" t="s">
        <v>325</v>
      </c>
      <c r="C150" s="139"/>
      <c r="D150" s="140" t="s">
        <v>326</v>
      </c>
      <c r="E150" s="141"/>
      <c r="F150" s="142"/>
      <c r="G150" s="142"/>
      <c r="H150" s="143"/>
      <c r="I150" s="144"/>
      <c r="J150" s="144"/>
      <c r="P150" s="145">
        <v>1</v>
      </c>
    </row>
    <row r="151" spans="1:105" ht="22.5">
      <c r="A151" s="146">
        <v>113</v>
      </c>
      <c r="B151" s="147" t="s">
        <v>327</v>
      </c>
      <c r="C151" s="147" t="s">
        <v>359</v>
      </c>
      <c r="D151" s="148" t="s">
        <v>328</v>
      </c>
      <c r="E151" s="149" t="s">
        <v>89</v>
      </c>
      <c r="F151" s="150">
        <v>10</v>
      </c>
      <c r="G151" s="150"/>
      <c r="H151" s="151">
        <f>F151*G151</f>
        <v>0</v>
      </c>
      <c r="P151" s="145">
        <v>2</v>
      </c>
      <c r="AB151" s="120">
        <v>12</v>
      </c>
      <c r="AC151" s="120">
        <v>0</v>
      </c>
      <c r="AD151" s="120">
        <v>113</v>
      </c>
      <c r="BA151" s="120">
        <v>1</v>
      </c>
      <c r="BB151" s="120">
        <f>IF(BA151=1,H151,0)</f>
        <v>0</v>
      </c>
      <c r="BC151" s="120">
        <f>IF(BA151=2,H151,0)</f>
        <v>0</v>
      </c>
      <c r="BD151" s="120">
        <f>IF(BA151=3,H151,0)</f>
        <v>0</v>
      </c>
      <c r="BE151" s="120">
        <f>IF(BA151=4,H151,0)</f>
        <v>0</v>
      </c>
      <c r="BF151" s="120">
        <f>IF(BA151=5,H151,0)</f>
        <v>0</v>
      </c>
      <c r="DA151" s="120">
        <v>0</v>
      </c>
    </row>
    <row r="152" spans="1:58" ht="12.75">
      <c r="A152" s="152"/>
      <c r="B152" s="153" t="s">
        <v>68</v>
      </c>
      <c r="C152" s="153"/>
      <c r="D152" s="154" t="str">
        <f>CONCATENATE(B150," ",D150)</f>
        <v>91 Doplňující práce na komunikaci</v>
      </c>
      <c r="E152" s="152"/>
      <c r="F152" s="155"/>
      <c r="G152" s="155"/>
      <c r="H152" s="156">
        <f>SUM(H150:H151)</f>
        <v>0</v>
      </c>
      <c r="P152" s="145">
        <v>4</v>
      </c>
      <c r="BB152" s="157">
        <f>SUM(BB150:BB151)</f>
        <v>0</v>
      </c>
      <c r="BC152" s="157">
        <f>SUM(BC150:BC151)</f>
        <v>0</v>
      </c>
      <c r="BD152" s="157">
        <f>SUM(BD150:BD151)</f>
        <v>0</v>
      </c>
      <c r="BE152" s="157">
        <f>SUM(BE150:BE151)</f>
        <v>0</v>
      </c>
      <c r="BF152" s="157">
        <f>SUM(BF150:BF151)</f>
        <v>0</v>
      </c>
    </row>
    <row r="153" spans="1:16" ht="12.75">
      <c r="A153" s="138" t="s">
        <v>65</v>
      </c>
      <c r="B153" s="139" t="s">
        <v>329</v>
      </c>
      <c r="C153" s="139"/>
      <c r="D153" s="140" t="s">
        <v>330</v>
      </c>
      <c r="E153" s="141"/>
      <c r="F153" s="142"/>
      <c r="G153" s="142"/>
      <c r="H153" s="143"/>
      <c r="I153" s="144"/>
      <c r="J153" s="144"/>
      <c r="P153" s="145">
        <v>1</v>
      </c>
    </row>
    <row r="154" spans="1:105" ht="33.75">
      <c r="A154" s="146">
        <v>114</v>
      </c>
      <c r="B154" s="147" t="s">
        <v>331</v>
      </c>
      <c r="C154" s="147" t="s">
        <v>359</v>
      </c>
      <c r="D154" s="148" t="s">
        <v>332</v>
      </c>
      <c r="E154" s="149" t="s">
        <v>78</v>
      </c>
      <c r="F154" s="150">
        <v>746</v>
      </c>
      <c r="G154" s="150"/>
      <c r="H154" s="151">
        <f aca="true" t="shared" si="36" ref="H154:H159">F154*G154</f>
        <v>0</v>
      </c>
      <c r="P154" s="145">
        <v>2</v>
      </c>
      <c r="AB154" s="120">
        <v>12</v>
      </c>
      <c r="AC154" s="120">
        <v>0</v>
      </c>
      <c r="AD154" s="120">
        <v>114</v>
      </c>
      <c r="BA154" s="120">
        <v>1</v>
      </c>
      <c r="BB154" s="120">
        <f aca="true" t="shared" si="37" ref="BB154:BB159">IF(BA154=1,H154,0)</f>
        <v>0</v>
      </c>
      <c r="BC154" s="120">
        <f aca="true" t="shared" si="38" ref="BC154:BC159">IF(BA154=2,H154,0)</f>
        <v>0</v>
      </c>
      <c r="BD154" s="120">
        <f aca="true" t="shared" si="39" ref="BD154:BD159">IF(BA154=3,H154,0)</f>
        <v>0</v>
      </c>
      <c r="BE154" s="120">
        <f aca="true" t="shared" si="40" ref="BE154:BE159">IF(BA154=4,H154,0)</f>
        <v>0</v>
      </c>
      <c r="BF154" s="120">
        <f aca="true" t="shared" si="41" ref="BF154:BF159">IF(BA154=5,H154,0)</f>
        <v>0</v>
      </c>
      <c r="DA154" s="120">
        <v>0.03338</v>
      </c>
    </row>
    <row r="155" spans="1:105" ht="22.5">
      <c r="A155" s="146">
        <v>115</v>
      </c>
      <c r="B155" s="147" t="s">
        <v>333</v>
      </c>
      <c r="C155" s="147" t="s">
        <v>359</v>
      </c>
      <c r="D155" s="148" t="s">
        <v>334</v>
      </c>
      <c r="E155" s="149" t="s">
        <v>78</v>
      </c>
      <c r="F155" s="150">
        <v>1492</v>
      </c>
      <c r="G155" s="150"/>
      <c r="H155" s="151">
        <f t="shared" si="36"/>
        <v>0</v>
      </c>
      <c r="P155" s="145">
        <v>2</v>
      </c>
      <c r="AB155" s="120">
        <v>12</v>
      </c>
      <c r="AC155" s="120">
        <v>0</v>
      </c>
      <c r="AD155" s="120">
        <v>115</v>
      </c>
      <c r="BA155" s="120">
        <v>1</v>
      </c>
      <c r="BB155" s="120">
        <f t="shared" si="37"/>
        <v>0</v>
      </c>
      <c r="BC155" s="120">
        <f t="shared" si="38"/>
        <v>0</v>
      </c>
      <c r="BD155" s="120">
        <f t="shared" si="39"/>
        <v>0</v>
      </c>
      <c r="BE155" s="120">
        <f t="shared" si="40"/>
        <v>0</v>
      </c>
      <c r="BF155" s="120">
        <f t="shared" si="41"/>
        <v>0</v>
      </c>
      <c r="DA155" s="120">
        <v>0</v>
      </c>
    </row>
    <row r="156" spans="1:105" ht="22.5">
      <c r="A156" s="146">
        <v>116</v>
      </c>
      <c r="B156" s="147" t="s">
        <v>335</v>
      </c>
      <c r="C156" s="147" t="s">
        <v>359</v>
      </c>
      <c r="D156" s="148" t="s">
        <v>336</v>
      </c>
      <c r="E156" s="149" t="s">
        <v>78</v>
      </c>
      <c r="F156" s="150">
        <v>746</v>
      </c>
      <c r="G156" s="150"/>
      <c r="H156" s="151">
        <f t="shared" si="36"/>
        <v>0</v>
      </c>
      <c r="P156" s="145">
        <v>2</v>
      </c>
      <c r="AB156" s="120">
        <v>12</v>
      </c>
      <c r="AC156" s="120">
        <v>0</v>
      </c>
      <c r="AD156" s="120">
        <v>116</v>
      </c>
      <c r="BA156" s="120">
        <v>1</v>
      </c>
      <c r="BB156" s="120">
        <f t="shared" si="37"/>
        <v>0</v>
      </c>
      <c r="BC156" s="120">
        <f t="shared" si="38"/>
        <v>0</v>
      </c>
      <c r="BD156" s="120">
        <f t="shared" si="39"/>
        <v>0</v>
      </c>
      <c r="BE156" s="120">
        <f t="shared" si="40"/>
        <v>0</v>
      </c>
      <c r="BF156" s="120">
        <f t="shared" si="41"/>
        <v>0</v>
      </c>
      <c r="DA156" s="120">
        <v>0</v>
      </c>
    </row>
    <row r="157" spans="1:105" ht="12.75">
      <c r="A157" s="146">
        <v>117</v>
      </c>
      <c r="B157" s="147" t="s">
        <v>337</v>
      </c>
      <c r="C157" s="147" t="s">
        <v>359</v>
      </c>
      <c r="D157" s="148" t="s">
        <v>338</v>
      </c>
      <c r="E157" s="149" t="s">
        <v>78</v>
      </c>
      <c r="F157" s="150">
        <v>746</v>
      </c>
      <c r="G157" s="150"/>
      <c r="H157" s="151">
        <f t="shared" si="36"/>
        <v>0</v>
      </c>
      <c r="P157" s="145">
        <v>2</v>
      </c>
      <c r="AB157" s="120">
        <v>12</v>
      </c>
      <c r="AC157" s="120">
        <v>0</v>
      </c>
      <c r="AD157" s="120">
        <v>117</v>
      </c>
      <c r="BA157" s="120">
        <v>1</v>
      </c>
      <c r="BB157" s="120">
        <f t="shared" si="37"/>
        <v>0</v>
      </c>
      <c r="BC157" s="120">
        <f t="shared" si="38"/>
        <v>0</v>
      </c>
      <c r="BD157" s="120">
        <f t="shared" si="39"/>
        <v>0</v>
      </c>
      <c r="BE157" s="120">
        <f t="shared" si="40"/>
        <v>0</v>
      </c>
      <c r="BF157" s="120">
        <f t="shared" si="41"/>
        <v>0</v>
      </c>
      <c r="DA157" s="120">
        <v>0</v>
      </c>
    </row>
    <row r="158" spans="1:105" ht="22.5">
      <c r="A158" s="146">
        <v>118</v>
      </c>
      <c r="B158" s="147" t="s">
        <v>339</v>
      </c>
      <c r="C158" s="147" t="s">
        <v>359</v>
      </c>
      <c r="D158" s="148" t="s">
        <v>340</v>
      </c>
      <c r="E158" s="149" t="s">
        <v>78</v>
      </c>
      <c r="F158" s="150">
        <v>1492</v>
      </c>
      <c r="G158" s="150"/>
      <c r="H158" s="151">
        <f t="shared" si="36"/>
        <v>0</v>
      </c>
      <c r="P158" s="145">
        <v>2</v>
      </c>
      <c r="AB158" s="120">
        <v>12</v>
      </c>
      <c r="AC158" s="120">
        <v>0</v>
      </c>
      <c r="AD158" s="120">
        <v>118</v>
      </c>
      <c r="BA158" s="120">
        <v>1</v>
      </c>
      <c r="BB158" s="120">
        <f t="shared" si="37"/>
        <v>0</v>
      </c>
      <c r="BC158" s="120">
        <f t="shared" si="38"/>
        <v>0</v>
      </c>
      <c r="BD158" s="120">
        <f t="shared" si="39"/>
        <v>0</v>
      </c>
      <c r="BE158" s="120">
        <f t="shared" si="40"/>
        <v>0</v>
      </c>
      <c r="BF158" s="120">
        <f t="shared" si="41"/>
        <v>0</v>
      </c>
      <c r="DA158" s="120">
        <v>0</v>
      </c>
    </row>
    <row r="159" spans="1:105" ht="12.75">
      <c r="A159" s="146">
        <v>119</v>
      </c>
      <c r="B159" s="147" t="s">
        <v>341</v>
      </c>
      <c r="C159" s="147" t="s">
        <v>359</v>
      </c>
      <c r="D159" s="148" t="s">
        <v>342</v>
      </c>
      <c r="E159" s="149" t="s">
        <v>78</v>
      </c>
      <c r="F159" s="150">
        <v>746</v>
      </c>
      <c r="G159" s="150"/>
      <c r="H159" s="151">
        <f t="shared" si="36"/>
        <v>0</v>
      </c>
      <c r="P159" s="145">
        <v>2</v>
      </c>
      <c r="AB159" s="120">
        <v>12</v>
      </c>
      <c r="AC159" s="120">
        <v>0</v>
      </c>
      <c r="AD159" s="120">
        <v>119</v>
      </c>
      <c r="BA159" s="120">
        <v>1</v>
      </c>
      <c r="BB159" s="120">
        <f t="shared" si="37"/>
        <v>0</v>
      </c>
      <c r="BC159" s="120">
        <f t="shared" si="38"/>
        <v>0</v>
      </c>
      <c r="BD159" s="120">
        <f t="shared" si="39"/>
        <v>0</v>
      </c>
      <c r="BE159" s="120">
        <f t="shared" si="40"/>
        <v>0</v>
      </c>
      <c r="BF159" s="120">
        <f t="shared" si="41"/>
        <v>0</v>
      </c>
      <c r="DA159" s="120">
        <v>0</v>
      </c>
    </row>
    <row r="160" spans="1:58" ht="12.75">
      <c r="A160" s="152"/>
      <c r="B160" s="153" t="s">
        <v>68</v>
      </c>
      <c r="C160" s="153"/>
      <c r="D160" s="154" t="str">
        <f>CONCATENATE(B153," ",D153)</f>
        <v>94 Lešení a stavební výtahy</v>
      </c>
      <c r="E160" s="152"/>
      <c r="F160" s="155"/>
      <c r="G160" s="155"/>
      <c r="H160" s="156">
        <f>SUM(H153:H159)</f>
        <v>0</v>
      </c>
      <c r="P160" s="145">
        <v>4</v>
      </c>
      <c r="BB160" s="157">
        <f>SUM(BB153:BB159)</f>
        <v>0</v>
      </c>
      <c r="BC160" s="157">
        <f>SUM(BC153:BC159)</f>
        <v>0</v>
      </c>
      <c r="BD160" s="157">
        <f>SUM(BD153:BD159)</f>
        <v>0</v>
      </c>
      <c r="BE160" s="157">
        <f>SUM(BE153:BE159)</f>
        <v>0</v>
      </c>
      <c r="BF160" s="157">
        <f>SUM(BF153:BF159)</f>
        <v>0</v>
      </c>
    </row>
    <row r="161" spans="1:16" ht="12.75">
      <c r="A161" s="138" t="s">
        <v>65</v>
      </c>
      <c r="B161" s="139" t="s">
        <v>343</v>
      </c>
      <c r="C161" s="139"/>
      <c r="D161" s="140" t="s">
        <v>344</v>
      </c>
      <c r="E161" s="141"/>
      <c r="F161" s="142"/>
      <c r="G161" s="142"/>
      <c r="H161" s="143"/>
      <c r="I161" s="144"/>
      <c r="J161" s="144"/>
      <c r="P161" s="145">
        <v>1</v>
      </c>
    </row>
    <row r="162" spans="1:105" ht="22.5">
      <c r="A162" s="146">
        <v>120</v>
      </c>
      <c r="B162" s="147" t="s">
        <v>345</v>
      </c>
      <c r="C162" s="147" t="s">
        <v>359</v>
      </c>
      <c r="D162" s="148" t="s">
        <v>346</v>
      </c>
      <c r="E162" s="149" t="s">
        <v>201</v>
      </c>
      <c r="F162" s="150">
        <v>178.65</v>
      </c>
      <c r="G162" s="150"/>
      <c r="H162" s="151">
        <f>F162*G162</f>
        <v>0</v>
      </c>
      <c r="P162" s="145">
        <v>2</v>
      </c>
      <c r="AB162" s="120">
        <v>12</v>
      </c>
      <c r="AC162" s="120">
        <v>0</v>
      </c>
      <c r="AD162" s="120">
        <v>120</v>
      </c>
      <c r="BA162" s="120">
        <v>1</v>
      </c>
      <c r="BB162" s="120">
        <f>IF(BA162=1,H162,0)</f>
        <v>0</v>
      </c>
      <c r="BC162" s="120">
        <f>IF(BA162=2,H162,0)</f>
        <v>0</v>
      </c>
      <c r="BD162" s="120">
        <f>IF(BA162=3,H162,0)</f>
        <v>0</v>
      </c>
      <c r="BE162" s="120">
        <f>IF(BA162=4,H162,0)</f>
        <v>0</v>
      </c>
      <c r="BF162" s="120">
        <f>IF(BA162=5,H162,0)</f>
        <v>0</v>
      </c>
      <c r="DA162" s="120">
        <v>0</v>
      </c>
    </row>
    <row r="163" spans="1:58" ht="12.75">
      <c r="A163" s="152"/>
      <c r="B163" s="153" t="s">
        <v>68</v>
      </c>
      <c r="C163" s="153"/>
      <c r="D163" s="154" t="str">
        <f>CONCATENATE(B161," ",D161)</f>
        <v>99 Staveništní přesun hmot</v>
      </c>
      <c r="E163" s="152"/>
      <c r="F163" s="155"/>
      <c r="G163" s="155"/>
      <c r="H163" s="156">
        <f>SUM(H161:H162)</f>
        <v>0</v>
      </c>
      <c r="P163" s="145">
        <v>4</v>
      </c>
      <c r="BB163" s="157">
        <f>SUM(BB161:BB162)</f>
        <v>0</v>
      </c>
      <c r="BC163" s="157">
        <f>SUM(BC161:BC162)</f>
        <v>0</v>
      </c>
      <c r="BD163" s="157">
        <f>SUM(BD161:BD162)</f>
        <v>0</v>
      </c>
      <c r="BE163" s="157">
        <f>SUM(BE161:BE162)</f>
        <v>0</v>
      </c>
      <c r="BF163" s="157">
        <f>SUM(BF161:BF162)</f>
        <v>0</v>
      </c>
    </row>
    <row r="164" spans="1:16" ht="12.75">
      <c r="A164" s="138" t="s">
        <v>65</v>
      </c>
      <c r="B164" s="139" t="s">
        <v>347</v>
      </c>
      <c r="C164" s="139"/>
      <c r="D164" s="140" t="s">
        <v>348</v>
      </c>
      <c r="E164" s="141"/>
      <c r="F164" s="142"/>
      <c r="G164" s="142"/>
      <c r="H164" s="143"/>
      <c r="I164" s="144"/>
      <c r="J164" s="144"/>
      <c r="P164" s="145">
        <v>1</v>
      </c>
    </row>
    <row r="165" spans="1:105" ht="12.75">
      <c r="A165" s="146">
        <v>121</v>
      </c>
      <c r="B165" s="147" t="s">
        <v>349</v>
      </c>
      <c r="C165" s="147"/>
      <c r="D165" s="148" t="s">
        <v>350</v>
      </c>
      <c r="E165" s="149" t="s">
        <v>67</v>
      </c>
      <c r="F165" s="150">
        <v>1</v>
      </c>
      <c r="G165" s="150"/>
      <c r="H165" s="151">
        <f>F165*G165</f>
        <v>0</v>
      </c>
      <c r="P165" s="145">
        <v>2</v>
      </c>
      <c r="AB165" s="120">
        <v>12</v>
      </c>
      <c r="AC165" s="120">
        <v>0</v>
      </c>
      <c r="AD165" s="120">
        <v>121</v>
      </c>
      <c r="BA165" s="120">
        <v>4</v>
      </c>
      <c r="BB165" s="120">
        <f>IF(BA165=1,H165,0)</f>
        <v>0</v>
      </c>
      <c r="BC165" s="120">
        <f>IF(BA165=2,H165,0)</f>
        <v>0</v>
      </c>
      <c r="BD165" s="120">
        <f>IF(BA165=3,H165,0)</f>
        <v>0</v>
      </c>
      <c r="BE165" s="120">
        <f>IF(BA165=4,H165,0)</f>
        <v>0</v>
      </c>
      <c r="BF165" s="120">
        <f>IF(BA165=5,H165,0)</f>
        <v>0</v>
      </c>
      <c r="DA165" s="120">
        <v>0</v>
      </c>
    </row>
    <row r="166" spans="1:105" ht="12.75">
      <c r="A166" s="146">
        <v>122</v>
      </c>
      <c r="B166" s="147" t="s">
        <v>351</v>
      </c>
      <c r="C166" s="147" t="s">
        <v>359</v>
      </c>
      <c r="D166" s="148" t="s">
        <v>352</v>
      </c>
      <c r="E166" s="149" t="s">
        <v>67</v>
      </c>
      <c r="F166" s="150">
        <v>1</v>
      </c>
      <c r="G166" s="150"/>
      <c r="H166" s="151">
        <f>F166*G166</f>
        <v>0</v>
      </c>
      <c r="P166" s="145">
        <v>2</v>
      </c>
      <c r="AB166" s="120">
        <v>12</v>
      </c>
      <c r="AC166" s="120">
        <v>0</v>
      </c>
      <c r="AD166" s="120">
        <v>122</v>
      </c>
      <c r="BA166" s="120">
        <v>4</v>
      </c>
      <c r="BB166" s="120">
        <f>IF(BA166=1,H166,0)</f>
        <v>0</v>
      </c>
      <c r="BC166" s="120">
        <f>IF(BA166=2,H166,0)</f>
        <v>0</v>
      </c>
      <c r="BD166" s="120">
        <f>IF(BA166=3,H166,0)</f>
        <v>0</v>
      </c>
      <c r="BE166" s="120">
        <f>IF(BA166=4,H166,0)</f>
        <v>0</v>
      </c>
      <c r="BF166" s="120">
        <f>IF(BA166=5,H166,0)</f>
        <v>0</v>
      </c>
      <c r="DA166" s="120">
        <v>0.29943</v>
      </c>
    </row>
    <row r="167" spans="1:58" ht="12.75">
      <c r="A167" s="152"/>
      <c r="B167" s="153" t="s">
        <v>68</v>
      </c>
      <c r="C167" s="153"/>
      <c r="D167" s="154" t="str">
        <f>CONCATENATE(B164," ",D164)</f>
        <v>M21 Elektromontáže</v>
      </c>
      <c r="E167" s="152"/>
      <c r="F167" s="155"/>
      <c r="G167" s="155"/>
      <c r="H167" s="156">
        <f>SUM(H164:H166)</f>
        <v>0</v>
      </c>
      <c r="P167" s="145">
        <v>4</v>
      </c>
      <c r="BB167" s="157">
        <f>SUM(BB164:BB166)</f>
        <v>0</v>
      </c>
      <c r="BC167" s="157">
        <f>SUM(BC164:BC166)</f>
        <v>0</v>
      </c>
      <c r="BD167" s="157">
        <f>SUM(BD164:BD166)</f>
        <v>0</v>
      </c>
      <c r="BE167" s="157">
        <f>SUM(BE164:BE166)</f>
        <v>0</v>
      </c>
      <c r="BF167" s="157">
        <f>SUM(BF164:BF166)</f>
        <v>0</v>
      </c>
    </row>
    <row r="168" spans="1:16" ht="12.75">
      <c r="A168" s="138" t="s">
        <v>65</v>
      </c>
      <c r="B168" s="139" t="s">
        <v>353</v>
      </c>
      <c r="C168" s="139"/>
      <c r="D168" s="140" t="s">
        <v>354</v>
      </c>
      <c r="E168" s="141"/>
      <c r="F168" s="142"/>
      <c r="G168" s="142"/>
      <c r="H168" s="143"/>
      <c r="I168" s="144"/>
      <c r="J168" s="144"/>
      <c r="P168" s="145">
        <v>1</v>
      </c>
    </row>
    <row r="169" spans="1:105" ht="12.75">
      <c r="A169" s="146">
        <v>123</v>
      </c>
      <c r="B169" s="147" t="s">
        <v>355</v>
      </c>
      <c r="C169" s="147" t="s">
        <v>359</v>
      </c>
      <c r="D169" s="148" t="s">
        <v>356</v>
      </c>
      <c r="E169" s="149" t="s">
        <v>67</v>
      </c>
      <c r="F169" s="150">
        <v>2</v>
      </c>
      <c r="G169" s="150"/>
      <c r="H169" s="151">
        <f>F169*G169</f>
        <v>0</v>
      </c>
      <c r="P169" s="145">
        <v>2</v>
      </c>
      <c r="AB169" s="120">
        <v>12</v>
      </c>
      <c r="AC169" s="120">
        <v>0</v>
      </c>
      <c r="AD169" s="120">
        <v>123</v>
      </c>
      <c r="BA169" s="120">
        <v>4</v>
      </c>
      <c r="BB169" s="120">
        <f>IF(BA169=1,H169,0)</f>
        <v>0</v>
      </c>
      <c r="BC169" s="120">
        <f>IF(BA169=2,H169,0)</f>
        <v>0</v>
      </c>
      <c r="BD169" s="120">
        <f>IF(BA169=3,H169,0)</f>
        <v>0</v>
      </c>
      <c r="BE169" s="120">
        <f>IF(BA169=4,H169,0)</f>
        <v>0</v>
      </c>
      <c r="BF169" s="120">
        <f>IF(BA169=5,H169,0)</f>
        <v>0</v>
      </c>
      <c r="DA169" s="120">
        <v>0</v>
      </c>
    </row>
    <row r="170" spans="1:105" ht="22.5">
      <c r="A170" s="146">
        <v>124</v>
      </c>
      <c r="B170" s="147" t="s">
        <v>357</v>
      </c>
      <c r="C170" s="147" t="s">
        <v>359</v>
      </c>
      <c r="D170" s="148" t="s">
        <v>358</v>
      </c>
      <c r="E170" s="149" t="s">
        <v>67</v>
      </c>
      <c r="F170" s="150">
        <v>2</v>
      </c>
      <c r="G170" s="150"/>
      <c r="H170" s="151">
        <f>F170*G170</f>
        <v>0</v>
      </c>
      <c r="P170" s="145">
        <v>2</v>
      </c>
      <c r="AB170" s="120">
        <v>12</v>
      </c>
      <c r="AC170" s="120">
        <v>0</v>
      </c>
      <c r="AD170" s="120">
        <v>124</v>
      </c>
      <c r="BA170" s="120">
        <v>4</v>
      </c>
      <c r="BB170" s="120">
        <f>IF(BA170=1,H170,0)</f>
        <v>0</v>
      </c>
      <c r="BC170" s="120">
        <f>IF(BA170=2,H170,0)</f>
        <v>0</v>
      </c>
      <c r="BD170" s="120">
        <f>IF(BA170=3,H170,0)</f>
        <v>0</v>
      </c>
      <c r="BE170" s="120">
        <f>IF(BA170=4,H170,0)</f>
        <v>0</v>
      </c>
      <c r="BF170" s="120">
        <f>IF(BA170=5,H170,0)</f>
        <v>0</v>
      </c>
      <c r="DA170" s="120">
        <v>0</v>
      </c>
    </row>
    <row r="171" spans="1:16" ht="12.75">
      <c r="A171" s="146">
        <v>126</v>
      </c>
      <c r="B171" s="147" t="s">
        <v>362</v>
      </c>
      <c r="C171" s="147" t="s">
        <v>359</v>
      </c>
      <c r="D171" s="148" t="s">
        <v>363</v>
      </c>
      <c r="E171" s="149" t="s">
        <v>67</v>
      </c>
      <c r="F171" s="150">
        <v>2</v>
      </c>
      <c r="G171" s="150"/>
      <c r="H171" s="151">
        <f>F171*G171</f>
        <v>0</v>
      </c>
      <c r="P171" s="145"/>
    </row>
    <row r="172" spans="1:58" ht="12.75">
      <c r="A172" s="152"/>
      <c r="B172" s="153" t="s">
        <v>68</v>
      </c>
      <c r="C172" s="178"/>
      <c r="D172" s="154" t="str">
        <f>CONCATENATE(B168," ",D168)</f>
        <v>M24 Montáže vzduchotechnických zař</v>
      </c>
      <c r="E172" s="152"/>
      <c r="F172" s="155"/>
      <c r="G172" s="155"/>
      <c r="H172" s="156">
        <f>SUM(H168:H171)</f>
        <v>0</v>
      </c>
      <c r="P172" s="145">
        <v>4</v>
      </c>
      <c r="BB172" s="157">
        <f>SUM(BB168:BB170)</f>
        <v>0</v>
      </c>
      <c r="BC172" s="157">
        <f>SUM(BC168:BC170)</f>
        <v>0</v>
      </c>
      <c r="BD172" s="157">
        <f>SUM(BD168:BD170)</f>
        <v>0</v>
      </c>
      <c r="BE172" s="157">
        <f>SUM(BE168:BE170)</f>
        <v>0</v>
      </c>
      <c r="BF172" s="157">
        <f>SUM(BF168:BF170)</f>
        <v>0</v>
      </c>
    </row>
    <row r="173" spans="1:8" ht="12.75">
      <c r="A173" s="173" t="s">
        <v>65</v>
      </c>
      <c r="B173" s="181" t="s">
        <v>364</v>
      </c>
      <c r="C173" s="190"/>
      <c r="D173" s="184" t="s">
        <v>371</v>
      </c>
      <c r="E173" s="174"/>
      <c r="F173" s="175"/>
      <c r="G173" s="175"/>
      <c r="H173" s="176"/>
    </row>
    <row r="174" spans="1:8" ht="45">
      <c r="A174" s="146">
        <v>127</v>
      </c>
      <c r="B174" s="182"/>
      <c r="C174" s="147" t="s">
        <v>359</v>
      </c>
      <c r="D174" s="185" t="s">
        <v>365</v>
      </c>
      <c r="E174" s="177" t="s">
        <v>78</v>
      </c>
      <c r="F174" s="150">
        <v>50</v>
      </c>
      <c r="G174" s="150"/>
      <c r="H174" s="151">
        <f>F174*G174</f>
        <v>0</v>
      </c>
    </row>
    <row r="175" spans="1:8" ht="12.75">
      <c r="A175" s="141"/>
      <c r="B175" s="183" t="s">
        <v>68</v>
      </c>
      <c r="C175" s="187"/>
      <c r="D175" s="186" t="str">
        <f>CONCATENATE(B173," ",D173)</f>
        <v>M25 Vyvolané práce na pavlači</v>
      </c>
      <c r="E175" s="141"/>
      <c r="F175" s="179"/>
      <c r="G175" s="179"/>
      <c r="H175" s="180">
        <f>SUM(H173:H174)</f>
        <v>0</v>
      </c>
    </row>
    <row r="176" spans="1:8" ht="12.75">
      <c r="A176" s="173" t="s">
        <v>65</v>
      </c>
      <c r="B176" s="181" t="s">
        <v>366</v>
      </c>
      <c r="C176" s="190"/>
      <c r="D176" s="184" t="s">
        <v>372</v>
      </c>
      <c r="E176" s="174"/>
      <c r="F176" s="175"/>
      <c r="G176" s="175"/>
      <c r="H176" s="176"/>
    </row>
    <row r="177" spans="1:8" ht="22.5">
      <c r="A177" s="146">
        <v>128</v>
      </c>
      <c r="B177" s="182"/>
      <c r="C177" s="147" t="s">
        <v>359</v>
      </c>
      <c r="D177" s="185" t="s">
        <v>367</v>
      </c>
      <c r="E177" s="149" t="s">
        <v>89</v>
      </c>
      <c r="F177" s="150">
        <v>85</v>
      </c>
      <c r="G177" s="150"/>
      <c r="H177" s="151">
        <f>F177*G177</f>
        <v>0</v>
      </c>
    </row>
    <row r="178" spans="1:8" ht="22.5">
      <c r="A178" s="146">
        <v>129</v>
      </c>
      <c r="B178" s="182"/>
      <c r="C178" s="147" t="s">
        <v>359</v>
      </c>
      <c r="D178" s="185" t="s">
        <v>368</v>
      </c>
      <c r="E178" s="149" t="s">
        <v>67</v>
      </c>
      <c r="F178" s="150">
        <v>5</v>
      </c>
      <c r="G178" s="150"/>
      <c r="H178" s="151">
        <f>F178*G178</f>
        <v>0</v>
      </c>
    </row>
    <row r="179" spans="1:8" ht="12.75">
      <c r="A179" s="152"/>
      <c r="B179" s="188" t="s">
        <v>68</v>
      </c>
      <c r="C179" s="187"/>
      <c r="D179" s="189" t="str">
        <f>CONCATENATE(B176," ",D176)</f>
        <v>M26 Vyvolané práce na komunikaci</v>
      </c>
      <c r="E179" s="152"/>
      <c r="F179" s="155"/>
      <c r="G179" s="155"/>
      <c r="H179" s="156">
        <f>SUM(H177:H178)</f>
        <v>0</v>
      </c>
    </row>
    <row r="180" ht="12.75">
      <c r="F180" s="120"/>
    </row>
    <row r="181" ht="12.75">
      <c r="F181" s="120"/>
    </row>
    <row r="182" ht="12.75">
      <c r="F182" s="120"/>
    </row>
    <row r="183" ht="12.75">
      <c r="F183" s="120"/>
    </row>
    <row r="184" ht="12.75">
      <c r="F184" s="120"/>
    </row>
    <row r="185" ht="12.75">
      <c r="F185" s="120"/>
    </row>
    <row r="186" ht="12.75">
      <c r="F186" s="120"/>
    </row>
    <row r="187" ht="12.75">
      <c r="F187" s="120"/>
    </row>
    <row r="188" ht="12.75">
      <c r="F188" s="120"/>
    </row>
    <row r="189" ht="12.75">
      <c r="F189" s="120"/>
    </row>
    <row r="190" ht="12.75">
      <c r="F190" s="120"/>
    </row>
    <row r="191" ht="12.75">
      <c r="F191" s="120"/>
    </row>
    <row r="192" ht="12.75">
      <c r="F192" s="120"/>
    </row>
    <row r="193" ht="12.75">
      <c r="F193" s="120"/>
    </row>
    <row r="194" ht="12.75">
      <c r="F194" s="120"/>
    </row>
    <row r="195" ht="12.75">
      <c r="F195" s="120"/>
    </row>
    <row r="196" spans="1:8" ht="12.75">
      <c r="A196" s="158"/>
      <c r="B196" s="158"/>
      <c r="C196" s="158"/>
      <c r="D196" s="158"/>
      <c r="E196" s="158"/>
      <c r="F196" s="158"/>
      <c r="G196" s="158"/>
      <c r="H196" s="158"/>
    </row>
    <row r="197" spans="1:8" ht="12.75">
      <c r="A197" s="158"/>
      <c r="B197" s="158"/>
      <c r="C197" s="158"/>
      <c r="D197" s="158"/>
      <c r="E197" s="158"/>
      <c r="F197" s="158"/>
      <c r="G197" s="158"/>
      <c r="H197" s="158"/>
    </row>
    <row r="198" spans="1:8" ht="12.75">
      <c r="A198" s="158"/>
      <c r="B198" s="158"/>
      <c r="C198" s="158"/>
      <c r="D198" s="158"/>
      <c r="E198" s="158"/>
      <c r="F198" s="158"/>
      <c r="G198" s="158"/>
      <c r="H198" s="158"/>
    </row>
    <row r="199" spans="1:8" ht="12.75">
      <c r="A199" s="158"/>
      <c r="B199" s="158"/>
      <c r="C199" s="158"/>
      <c r="D199" s="158"/>
      <c r="E199" s="158"/>
      <c r="F199" s="158"/>
      <c r="G199" s="158"/>
      <c r="H199" s="158"/>
    </row>
    <row r="200" ht="12.75">
      <c r="F200" s="120"/>
    </row>
    <row r="201" ht="12.75">
      <c r="F201" s="120"/>
    </row>
    <row r="202" ht="12.75">
      <c r="F202" s="120"/>
    </row>
    <row r="203" ht="12.75">
      <c r="F203" s="120"/>
    </row>
    <row r="204" ht="12.75">
      <c r="F204" s="120"/>
    </row>
    <row r="205" ht="12.75">
      <c r="F205" s="120"/>
    </row>
    <row r="206" ht="12.75">
      <c r="F206" s="120"/>
    </row>
    <row r="207" ht="12.75">
      <c r="F207" s="120"/>
    </row>
    <row r="208" ht="12.75">
      <c r="F208" s="120"/>
    </row>
    <row r="209" ht="12.75">
      <c r="F209" s="120"/>
    </row>
    <row r="210" ht="12.75">
      <c r="F210" s="120"/>
    </row>
    <row r="211" ht="12.75">
      <c r="F211" s="120"/>
    </row>
    <row r="212" ht="12.75">
      <c r="F212" s="120"/>
    </row>
    <row r="213" ht="12.75">
      <c r="F213" s="120"/>
    </row>
    <row r="214" ht="12.75">
      <c r="F214" s="120"/>
    </row>
    <row r="215" ht="12.75">
      <c r="F215" s="120"/>
    </row>
    <row r="216" ht="12.75">
      <c r="F216" s="120"/>
    </row>
    <row r="217" ht="12.75">
      <c r="F217" s="120"/>
    </row>
    <row r="218" ht="12.75">
      <c r="F218" s="120"/>
    </row>
    <row r="219" ht="12.75">
      <c r="F219" s="120"/>
    </row>
    <row r="220" ht="12.75">
      <c r="F220" s="120"/>
    </row>
    <row r="221" ht="12.75">
      <c r="F221" s="120"/>
    </row>
    <row r="222" ht="12.75">
      <c r="F222" s="120"/>
    </row>
    <row r="223" ht="12.75">
      <c r="F223" s="120"/>
    </row>
    <row r="224" ht="12.75">
      <c r="F224" s="120"/>
    </row>
    <row r="225" ht="12.75">
      <c r="F225" s="120"/>
    </row>
    <row r="226" ht="12.75">
      <c r="F226" s="120"/>
    </row>
    <row r="227" ht="12.75">
      <c r="F227" s="120"/>
    </row>
    <row r="228" ht="12.75">
      <c r="F228" s="120"/>
    </row>
    <row r="229" ht="12.75">
      <c r="F229" s="120"/>
    </row>
    <row r="230" ht="12.75">
      <c r="F230" s="120"/>
    </row>
    <row r="231" spans="1:3" ht="12.75">
      <c r="A231" s="159"/>
      <c r="B231" s="159"/>
      <c r="C231" s="159"/>
    </row>
    <row r="232" spans="1:8" ht="12.75">
      <c r="A232" s="158"/>
      <c r="B232" s="158"/>
      <c r="C232" s="158"/>
      <c r="D232" s="161"/>
      <c r="E232" s="161"/>
      <c r="F232" s="162"/>
      <c r="G232" s="161"/>
      <c r="H232" s="163"/>
    </row>
    <row r="233" spans="1:8" ht="12.75">
      <c r="A233" s="164"/>
      <c r="B233" s="164"/>
      <c r="C233" s="164"/>
      <c r="D233" s="158"/>
      <c r="E233" s="158"/>
      <c r="F233" s="165"/>
      <c r="G233" s="158"/>
      <c r="H233" s="158"/>
    </row>
    <row r="234" spans="1:8" ht="12.75">
      <c r="A234" s="158"/>
      <c r="B234" s="158"/>
      <c r="C234" s="158"/>
      <c r="D234" s="158"/>
      <c r="E234" s="158"/>
      <c r="F234" s="165"/>
      <c r="G234" s="158"/>
      <c r="H234" s="158"/>
    </row>
    <row r="235" spans="1:8" ht="12.75">
      <c r="A235" s="158"/>
      <c r="B235" s="158"/>
      <c r="C235" s="158"/>
      <c r="D235" s="158"/>
      <c r="E235" s="158"/>
      <c r="F235" s="165"/>
      <c r="G235" s="158"/>
      <c r="H235" s="158"/>
    </row>
    <row r="236" spans="1:8" ht="12.75">
      <c r="A236" s="158"/>
      <c r="B236" s="158"/>
      <c r="C236" s="158"/>
      <c r="D236" s="158"/>
      <c r="E236" s="158"/>
      <c r="F236" s="165"/>
      <c r="G236" s="158"/>
      <c r="H236" s="158"/>
    </row>
    <row r="237" spans="1:8" ht="12.75">
      <c r="A237" s="158"/>
      <c r="B237" s="158"/>
      <c r="C237" s="158"/>
      <c r="D237" s="158"/>
      <c r="E237" s="158"/>
      <c r="F237" s="165"/>
      <c r="G237" s="158"/>
      <c r="H237" s="158"/>
    </row>
    <row r="238" spans="1:8" ht="12.75">
      <c r="A238" s="158"/>
      <c r="B238" s="158"/>
      <c r="C238" s="158"/>
      <c r="D238" s="158"/>
      <c r="E238" s="158"/>
      <c r="F238" s="165"/>
      <c r="G238" s="158"/>
      <c r="H238" s="158"/>
    </row>
    <row r="239" spans="1:8" ht="12.75">
      <c r="A239" s="158"/>
      <c r="B239" s="158"/>
      <c r="C239" s="158"/>
      <c r="D239" s="158"/>
      <c r="E239" s="158"/>
      <c r="F239" s="165"/>
      <c r="G239" s="158"/>
      <c r="H239" s="158"/>
    </row>
    <row r="240" spans="1:8" ht="12.75">
      <c r="A240" s="158"/>
      <c r="B240" s="158"/>
      <c r="C240" s="158"/>
      <c r="D240" s="158"/>
      <c r="E240" s="158"/>
      <c r="F240" s="165"/>
      <c r="G240" s="158"/>
      <c r="H240" s="158"/>
    </row>
    <row r="241" spans="1:8" ht="12.75">
      <c r="A241" s="158"/>
      <c r="B241" s="158"/>
      <c r="C241" s="158"/>
      <c r="D241" s="158"/>
      <c r="E241" s="158"/>
      <c r="F241" s="165"/>
      <c r="G241" s="158"/>
      <c r="H241" s="158"/>
    </row>
    <row r="242" spans="1:8" ht="12.75">
      <c r="A242" s="158"/>
      <c r="B242" s="158"/>
      <c r="C242" s="158"/>
      <c r="D242" s="158"/>
      <c r="E242" s="158"/>
      <c r="F242" s="165"/>
      <c r="G242" s="158"/>
      <c r="H242" s="158"/>
    </row>
    <row r="243" spans="1:8" ht="12.75">
      <c r="A243" s="158"/>
      <c r="B243" s="158"/>
      <c r="C243" s="158"/>
      <c r="D243" s="158"/>
      <c r="E243" s="158"/>
      <c r="F243" s="165"/>
      <c r="G243" s="158"/>
      <c r="H243" s="158"/>
    </row>
    <row r="244" spans="1:8" ht="12.75">
      <c r="A244" s="158"/>
      <c r="B244" s="158"/>
      <c r="C244" s="158"/>
      <c r="D244" s="158"/>
      <c r="E244" s="158"/>
      <c r="F244" s="165"/>
      <c r="G244" s="158"/>
      <c r="H244" s="158"/>
    </row>
    <row r="245" spans="1:8" ht="12.75">
      <c r="A245" s="158"/>
      <c r="B245" s="158"/>
      <c r="C245" s="158"/>
      <c r="D245" s="158"/>
      <c r="E245" s="158"/>
      <c r="F245" s="165"/>
      <c r="G245" s="158"/>
      <c r="H245" s="158"/>
    </row>
  </sheetData>
  <sheetProtection/>
  <mergeCells count="4">
    <mergeCell ref="A1:H1"/>
    <mergeCell ref="A3:B3"/>
    <mergeCell ref="A4:B4"/>
    <mergeCell ref="D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archi</cp:lastModifiedBy>
  <cp:lastPrinted>2018-06-27T07:58:30Z</cp:lastPrinted>
  <dcterms:created xsi:type="dcterms:W3CDTF">2016-10-20T09:41:45Z</dcterms:created>
  <dcterms:modified xsi:type="dcterms:W3CDTF">2018-07-12T10:48:30Z</dcterms:modified>
  <cp:category/>
  <cp:version/>
  <cp:contentType/>
  <cp:contentStatus/>
</cp:coreProperties>
</file>